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3040" windowHeight="9096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Sheet1!$A$1:$BQ$51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50" i="1" l="1"/>
  <c r="AU50" i="1"/>
  <c r="AP50" i="1"/>
  <c r="AO50" i="1"/>
  <c r="AM50" i="1"/>
  <c r="AJ50" i="1"/>
  <c r="AG50" i="1"/>
  <c r="AD50" i="1"/>
  <c r="AA50" i="1"/>
  <c r="X50" i="1"/>
  <c r="U50" i="1"/>
  <c r="R50" i="1"/>
  <c r="O50" i="1"/>
  <c r="L50" i="1"/>
  <c r="I50" i="1"/>
  <c r="F50" i="1"/>
  <c r="C50" i="1"/>
  <c r="BQ48" i="1"/>
  <c r="BP48" i="1"/>
  <c r="BN48" i="1"/>
  <c r="BJ48" i="1"/>
  <c r="BI48" i="1"/>
  <c r="BH48" i="1"/>
  <c r="BF48" i="1"/>
  <c r="BE48" i="1"/>
  <c r="BC48" i="1"/>
  <c r="BB48" i="1"/>
  <c r="AZ48" i="1"/>
  <c r="AY48" i="1"/>
  <c r="AW48" i="1"/>
  <c r="AV48" i="1"/>
  <c r="AT48" i="1"/>
  <c r="AR48" i="1"/>
  <c r="AQ48" i="1"/>
  <c r="AO48" i="1"/>
  <c r="AN48" i="1"/>
  <c r="AL48" i="1"/>
  <c r="AK48" i="1"/>
  <c r="AI48" i="1"/>
  <c r="AH48" i="1"/>
  <c r="AF48" i="1"/>
  <c r="AE48" i="1"/>
  <c r="AC48" i="1"/>
  <c r="AB48" i="1"/>
  <c r="Z48" i="1"/>
  <c r="Y48" i="1"/>
  <c r="W48" i="1"/>
  <c r="V48" i="1"/>
  <c r="T48" i="1"/>
  <c r="S48" i="1"/>
  <c r="Q48" i="1"/>
  <c r="P48" i="1"/>
  <c r="N48" i="1"/>
  <c r="M48" i="1"/>
  <c r="K48" i="1"/>
  <c r="J48" i="1"/>
  <c r="H48" i="1"/>
  <c r="G48" i="1"/>
  <c r="E48" i="1"/>
  <c r="D48" i="1"/>
  <c r="B48" i="1"/>
  <c r="A48" i="1"/>
  <c r="AS48" i="1" s="1"/>
  <c r="BQ47" i="1"/>
  <c r="BP47" i="1"/>
  <c r="BN47" i="1"/>
  <c r="BJ47" i="1"/>
  <c r="BI47" i="1"/>
  <c r="BH47" i="1"/>
  <c r="BF47" i="1"/>
  <c r="BE47" i="1"/>
  <c r="BC47" i="1"/>
  <c r="BB47" i="1"/>
  <c r="AZ47" i="1"/>
  <c r="AY47" i="1"/>
  <c r="AW47" i="1"/>
  <c r="AV47" i="1"/>
  <c r="AT47" i="1"/>
  <c r="AR47" i="1"/>
  <c r="AQ47" i="1"/>
  <c r="AO47" i="1"/>
  <c r="AN47" i="1"/>
  <c r="AL47" i="1"/>
  <c r="AK47" i="1"/>
  <c r="AI47" i="1"/>
  <c r="AH47" i="1"/>
  <c r="AF47" i="1"/>
  <c r="AE47" i="1"/>
  <c r="AC47" i="1"/>
  <c r="AB47" i="1"/>
  <c r="Z47" i="1"/>
  <c r="Y47" i="1"/>
  <c r="W47" i="1"/>
  <c r="V47" i="1"/>
  <c r="T47" i="1"/>
  <c r="S47" i="1"/>
  <c r="Q47" i="1"/>
  <c r="P47" i="1"/>
  <c r="N47" i="1"/>
  <c r="M47" i="1"/>
  <c r="K47" i="1"/>
  <c r="J47" i="1"/>
  <c r="H47" i="1"/>
  <c r="G47" i="1"/>
  <c r="E47" i="1"/>
  <c r="D47" i="1"/>
  <c r="B47" i="1"/>
  <c r="A47" i="1"/>
  <c r="AS47" i="1" s="1"/>
  <c r="BQ46" i="1"/>
  <c r="BP46" i="1"/>
  <c r="BN46" i="1"/>
  <c r="BJ46" i="1"/>
  <c r="BI46" i="1"/>
  <c r="BH46" i="1"/>
  <c r="BF46" i="1"/>
  <c r="BE46" i="1"/>
  <c r="BC46" i="1"/>
  <c r="BB46" i="1"/>
  <c r="AZ46" i="1"/>
  <c r="AY46" i="1"/>
  <c r="AW46" i="1"/>
  <c r="AV46" i="1"/>
  <c r="AT46" i="1"/>
  <c r="AR46" i="1"/>
  <c r="AQ46" i="1"/>
  <c r="AO46" i="1"/>
  <c r="AN46" i="1"/>
  <c r="AL46" i="1"/>
  <c r="AK46" i="1"/>
  <c r="AI46" i="1"/>
  <c r="AH46" i="1"/>
  <c r="AF46" i="1"/>
  <c r="AE46" i="1"/>
  <c r="AC46" i="1"/>
  <c r="AB46" i="1"/>
  <c r="Z46" i="1"/>
  <c r="Y46" i="1"/>
  <c r="W46" i="1"/>
  <c r="V46" i="1"/>
  <c r="T46" i="1"/>
  <c r="S46" i="1"/>
  <c r="Q46" i="1"/>
  <c r="P46" i="1"/>
  <c r="N46" i="1"/>
  <c r="M46" i="1"/>
  <c r="K46" i="1"/>
  <c r="J46" i="1"/>
  <c r="H46" i="1"/>
  <c r="G46" i="1"/>
  <c r="E46" i="1"/>
  <c r="D46" i="1"/>
  <c r="B46" i="1"/>
  <c r="A46" i="1"/>
  <c r="BM46" i="1" s="1"/>
  <c r="BQ45" i="1"/>
  <c r="BP45" i="1"/>
  <c r="BN45" i="1"/>
  <c r="BJ45" i="1"/>
  <c r="BI45" i="1"/>
  <c r="BH45" i="1"/>
  <c r="BF45" i="1"/>
  <c r="BE45" i="1"/>
  <c r="BC45" i="1"/>
  <c r="BB45" i="1"/>
  <c r="AZ45" i="1"/>
  <c r="AY45" i="1"/>
  <c r="AW45" i="1"/>
  <c r="AV45" i="1"/>
  <c r="AT45" i="1"/>
  <c r="AR45" i="1"/>
  <c r="AQ45" i="1"/>
  <c r="AO45" i="1"/>
  <c r="AN45" i="1"/>
  <c r="AL45" i="1"/>
  <c r="AK45" i="1"/>
  <c r="AI45" i="1"/>
  <c r="AH45" i="1"/>
  <c r="AF45" i="1"/>
  <c r="AE45" i="1"/>
  <c r="AC45" i="1"/>
  <c r="AB45" i="1"/>
  <c r="Z45" i="1"/>
  <c r="Y45" i="1"/>
  <c r="W45" i="1"/>
  <c r="V45" i="1"/>
  <c r="T45" i="1"/>
  <c r="S45" i="1"/>
  <c r="Q45" i="1"/>
  <c r="P45" i="1"/>
  <c r="N45" i="1"/>
  <c r="M45" i="1"/>
  <c r="K45" i="1"/>
  <c r="J45" i="1"/>
  <c r="H45" i="1"/>
  <c r="G45" i="1"/>
  <c r="E45" i="1"/>
  <c r="D45" i="1"/>
  <c r="B45" i="1"/>
  <c r="A45" i="1"/>
  <c r="BM45" i="1" s="1"/>
  <c r="BQ44" i="1"/>
  <c r="BP44" i="1"/>
  <c r="BN44" i="1"/>
  <c r="BJ44" i="1"/>
  <c r="BI44" i="1"/>
  <c r="BH44" i="1"/>
  <c r="BF44" i="1"/>
  <c r="BE44" i="1"/>
  <c r="BC44" i="1"/>
  <c r="BB44" i="1"/>
  <c r="AZ44" i="1"/>
  <c r="AY44" i="1"/>
  <c r="AW44" i="1"/>
  <c r="AV44" i="1"/>
  <c r="AT44" i="1"/>
  <c r="AR44" i="1"/>
  <c r="AQ44" i="1"/>
  <c r="AO44" i="1"/>
  <c r="AN44" i="1"/>
  <c r="AL44" i="1"/>
  <c r="AK44" i="1"/>
  <c r="AI44" i="1"/>
  <c r="AH44" i="1"/>
  <c r="AF44" i="1"/>
  <c r="AE44" i="1"/>
  <c r="AC44" i="1"/>
  <c r="AB44" i="1"/>
  <c r="Z44" i="1"/>
  <c r="Y44" i="1"/>
  <c r="W44" i="1"/>
  <c r="V44" i="1"/>
  <c r="T44" i="1"/>
  <c r="S44" i="1"/>
  <c r="Q44" i="1"/>
  <c r="P44" i="1"/>
  <c r="N44" i="1"/>
  <c r="M44" i="1"/>
  <c r="K44" i="1"/>
  <c r="J44" i="1"/>
  <c r="H44" i="1"/>
  <c r="G44" i="1"/>
  <c r="E44" i="1"/>
  <c r="D44" i="1"/>
  <c r="B44" i="1"/>
  <c r="A44" i="1"/>
  <c r="BM44" i="1" s="1"/>
  <c r="BQ43" i="1"/>
  <c r="BP43" i="1"/>
  <c r="BN43" i="1"/>
  <c r="BJ43" i="1"/>
  <c r="BI43" i="1"/>
  <c r="BH43" i="1"/>
  <c r="BF43" i="1"/>
  <c r="BE43" i="1"/>
  <c r="BC43" i="1"/>
  <c r="BB43" i="1"/>
  <c r="AZ43" i="1"/>
  <c r="AY43" i="1"/>
  <c r="AW43" i="1"/>
  <c r="AV43" i="1"/>
  <c r="AT43" i="1"/>
  <c r="AR43" i="1"/>
  <c r="AQ43" i="1"/>
  <c r="AO43" i="1"/>
  <c r="AN43" i="1"/>
  <c r="AL43" i="1"/>
  <c r="AK43" i="1"/>
  <c r="AI43" i="1"/>
  <c r="AH43" i="1"/>
  <c r="AF43" i="1"/>
  <c r="AE43" i="1"/>
  <c r="AC43" i="1"/>
  <c r="AB43" i="1"/>
  <c r="Z43" i="1"/>
  <c r="Y43" i="1"/>
  <c r="W43" i="1"/>
  <c r="V43" i="1"/>
  <c r="T43" i="1"/>
  <c r="S43" i="1"/>
  <c r="Q43" i="1"/>
  <c r="P43" i="1"/>
  <c r="N43" i="1"/>
  <c r="M43" i="1"/>
  <c r="K43" i="1"/>
  <c r="J43" i="1"/>
  <c r="H43" i="1"/>
  <c r="G43" i="1"/>
  <c r="E43" i="1"/>
  <c r="D43" i="1"/>
  <c r="B43" i="1"/>
  <c r="A43" i="1"/>
  <c r="AS43" i="1" s="1"/>
  <c r="BQ42" i="1"/>
  <c r="BP42" i="1"/>
  <c r="BN42" i="1"/>
  <c r="BJ42" i="1"/>
  <c r="BI42" i="1"/>
  <c r="BH42" i="1"/>
  <c r="BF42" i="1"/>
  <c r="BE42" i="1"/>
  <c r="BC42" i="1"/>
  <c r="BB42" i="1"/>
  <c r="AZ42" i="1"/>
  <c r="AY42" i="1"/>
  <c r="AW42" i="1"/>
  <c r="BL42" i="1" s="1"/>
  <c r="AV42" i="1"/>
  <c r="AT42" i="1"/>
  <c r="AR42" i="1"/>
  <c r="AQ42" i="1"/>
  <c r="AO42" i="1"/>
  <c r="AN42" i="1"/>
  <c r="AL42" i="1"/>
  <c r="AK42" i="1"/>
  <c r="AI42" i="1"/>
  <c r="AH42" i="1"/>
  <c r="AF42" i="1"/>
  <c r="AE42" i="1"/>
  <c r="AC42" i="1"/>
  <c r="AB42" i="1"/>
  <c r="Z42" i="1"/>
  <c r="Y42" i="1"/>
  <c r="W42" i="1"/>
  <c r="V42" i="1"/>
  <c r="T42" i="1"/>
  <c r="S42" i="1"/>
  <c r="Q42" i="1"/>
  <c r="P42" i="1"/>
  <c r="N42" i="1"/>
  <c r="M42" i="1"/>
  <c r="K42" i="1"/>
  <c r="J42" i="1"/>
  <c r="H42" i="1"/>
  <c r="G42" i="1"/>
  <c r="E42" i="1"/>
  <c r="D42" i="1"/>
  <c r="B42" i="1"/>
  <c r="A42" i="1"/>
  <c r="BM42" i="1" s="1"/>
  <c r="BP41" i="1"/>
  <c r="BN41" i="1"/>
  <c r="BL41" i="1"/>
  <c r="BH41" i="1"/>
  <c r="BG41" i="1"/>
  <c r="BE41" i="1"/>
  <c r="BD41" i="1"/>
  <c r="BB41" i="1"/>
  <c r="BA41" i="1"/>
  <c r="AY41" i="1"/>
  <c r="AX41" i="1"/>
  <c r="AT41" i="1"/>
  <c r="AQ41" i="1"/>
  <c r="AN41" i="1"/>
  <c r="AK41" i="1"/>
  <c r="AH41" i="1"/>
  <c r="AE41" i="1"/>
  <c r="AB41" i="1"/>
  <c r="Z41" i="1"/>
  <c r="Y41" i="1"/>
  <c r="W41" i="1"/>
  <c r="V41" i="1"/>
  <c r="S41" i="1"/>
  <c r="P41" i="1"/>
  <c r="M41" i="1"/>
  <c r="J41" i="1"/>
  <c r="G41" i="1"/>
  <c r="D41" i="1"/>
  <c r="B41" i="1"/>
  <c r="A41" i="1"/>
  <c r="BM41" i="1" s="1"/>
  <c r="BP40" i="1"/>
  <c r="BN40" i="1"/>
  <c r="BL40" i="1"/>
  <c r="BH40" i="1"/>
  <c r="BG40" i="1"/>
  <c r="BE40" i="1"/>
  <c r="BD40" i="1"/>
  <c r="BB40" i="1"/>
  <c r="BA40" i="1"/>
  <c r="AY40" i="1"/>
  <c r="AX40" i="1"/>
  <c r="AT40" i="1"/>
  <c r="AQ40" i="1"/>
  <c r="AN40" i="1"/>
  <c r="AK40" i="1"/>
  <c r="AH40" i="1"/>
  <c r="AE40" i="1"/>
  <c r="AB40" i="1"/>
  <c r="Z40" i="1"/>
  <c r="Y40" i="1"/>
  <c r="W40" i="1"/>
  <c r="V40" i="1"/>
  <c r="S40" i="1"/>
  <c r="P40" i="1"/>
  <c r="M40" i="1"/>
  <c r="J40" i="1"/>
  <c r="G40" i="1"/>
  <c r="D40" i="1"/>
  <c r="B40" i="1"/>
  <c r="A40" i="1"/>
  <c r="BM40" i="1" s="1"/>
  <c r="BP39" i="1"/>
  <c r="BN39" i="1"/>
  <c r="BL39" i="1"/>
  <c r="BH39" i="1"/>
  <c r="BG39" i="1"/>
  <c r="BE39" i="1"/>
  <c r="BD39" i="1"/>
  <c r="BB39" i="1"/>
  <c r="BA39" i="1"/>
  <c r="AY39" i="1"/>
  <c r="AX39" i="1"/>
  <c r="AT39" i="1"/>
  <c r="AQ39" i="1"/>
  <c r="AN39" i="1"/>
  <c r="AK39" i="1"/>
  <c r="AH39" i="1"/>
  <c r="AE39" i="1"/>
  <c r="AB39" i="1"/>
  <c r="Z39" i="1"/>
  <c r="Y39" i="1"/>
  <c r="W39" i="1"/>
  <c r="V39" i="1"/>
  <c r="S39" i="1"/>
  <c r="P39" i="1"/>
  <c r="M39" i="1"/>
  <c r="J39" i="1"/>
  <c r="G39" i="1"/>
  <c r="D39" i="1"/>
  <c r="B39" i="1"/>
  <c r="A39" i="1"/>
  <c r="AS39" i="1" s="1"/>
  <c r="BP38" i="1"/>
  <c r="BN38" i="1"/>
  <c r="BL38" i="1"/>
  <c r="BH38" i="1"/>
  <c r="BG38" i="1"/>
  <c r="BE38" i="1"/>
  <c r="BD38" i="1"/>
  <c r="BB38" i="1"/>
  <c r="BA38" i="1"/>
  <c r="AY38" i="1"/>
  <c r="AX38" i="1"/>
  <c r="AT38" i="1"/>
  <c r="AQ38" i="1"/>
  <c r="AN38" i="1"/>
  <c r="AK38" i="1"/>
  <c r="AH38" i="1"/>
  <c r="AE38" i="1"/>
  <c r="AB38" i="1"/>
  <c r="Z38" i="1"/>
  <c r="Y38" i="1"/>
  <c r="W38" i="1"/>
  <c r="V38" i="1"/>
  <c r="S38" i="1"/>
  <c r="P38" i="1"/>
  <c r="M38" i="1"/>
  <c r="J38" i="1"/>
  <c r="G38" i="1"/>
  <c r="D38" i="1"/>
  <c r="B38" i="1"/>
  <c r="A38" i="1"/>
  <c r="BM38" i="1" s="1"/>
  <c r="BP37" i="1"/>
  <c r="BN37" i="1"/>
  <c r="BL37" i="1"/>
  <c r="BH37" i="1"/>
  <c r="BG37" i="1"/>
  <c r="BE37" i="1"/>
  <c r="BD37" i="1"/>
  <c r="BB37" i="1"/>
  <c r="BA37" i="1"/>
  <c r="AY37" i="1"/>
  <c r="AX37" i="1"/>
  <c r="AT37" i="1"/>
  <c r="AQ37" i="1"/>
  <c r="AN37" i="1"/>
  <c r="AK37" i="1"/>
  <c r="AH37" i="1"/>
  <c r="AE37" i="1"/>
  <c r="AB37" i="1"/>
  <c r="Z37" i="1"/>
  <c r="Y37" i="1"/>
  <c r="W37" i="1"/>
  <c r="V37" i="1"/>
  <c r="S37" i="1"/>
  <c r="P37" i="1"/>
  <c r="M37" i="1"/>
  <c r="J37" i="1"/>
  <c r="G37" i="1"/>
  <c r="D37" i="1"/>
  <c r="B37" i="1"/>
  <c r="A37" i="1"/>
  <c r="AS37" i="1" s="1"/>
  <c r="BP36" i="1"/>
  <c r="BN36" i="1"/>
  <c r="BL36" i="1"/>
  <c r="BH36" i="1"/>
  <c r="BG36" i="1"/>
  <c r="BE36" i="1"/>
  <c r="BD36" i="1"/>
  <c r="BB36" i="1"/>
  <c r="BA36" i="1"/>
  <c r="AY36" i="1"/>
  <c r="AX36" i="1"/>
  <c r="AT36" i="1"/>
  <c r="AQ36" i="1"/>
  <c r="AN36" i="1"/>
  <c r="AK36" i="1"/>
  <c r="AH36" i="1"/>
  <c r="AE36" i="1"/>
  <c r="AB36" i="1"/>
  <c r="Z36" i="1"/>
  <c r="Y36" i="1"/>
  <c r="W36" i="1"/>
  <c r="V36" i="1"/>
  <c r="S36" i="1"/>
  <c r="P36" i="1"/>
  <c r="M36" i="1"/>
  <c r="J36" i="1"/>
  <c r="G36" i="1"/>
  <c r="D36" i="1"/>
  <c r="B36" i="1"/>
  <c r="A36" i="1"/>
  <c r="AS36" i="1" s="1"/>
  <c r="BP35" i="1"/>
  <c r="BN35" i="1"/>
  <c r="BL35" i="1"/>
  <c r="BH35" i="1"/>
  <c r="BG35" i="1"/>
  <c r="BE35" i="1"/>
  <c r="BD35" i="1"/>
  <c r="BB35" i="1"/>
  <c r="BA35" i="1"/>
  <c r="AY35" i="1"/>
  <c r="AX35" i="1"/>
  <c r="AT35" i="1"/>
  <c r="AQ35" i="1"/>
  <c r="AN35" i="1"/>
  <c r="AK35" i="1"/>
  <c r="AH35" i="1"/>
  <c r="AE35" i="1"/>
  <c r="AB35" i="1"/>
  <c r="Z35" i="1"/>
  <c r="Y35" i="1"/>
  <c r="W35" i="1"/>
  <c r="V35" i="1"/>
  <c r="S35" i="1"/>
  <c r="P35" i="1"/>
  <c r="M35" i="1"/>
  <c r="J35" i="1"/>
  <c r="G35" i="1"/>
  <c r="D35" i="1"/>
  <c r="B35" i="1"/>
  <c r="A35" i="1"/>
  <c r="BM35" i="1" s="1"/>
  <c r="BP34" i="1"/>
  <c r="BN34" i="1"/>
  <c r="BL34" i="1"/>
  <c r="BH34" i="1"/>
  <c r="BG34" i="1"/>
  <c r="BE34" i="1"/>
  <c r="BD34" i="1"/>
  <c r="BB34" i="1"/>
  <c r="BA34" i="1"/>
  <c r="AY34" i="1"/>
  <c r="AX34" i="1"/>
  <c r="AT34" i="1"/>
  <c r="AQ34" i="1"/>
  <c r="AN34" i="1"/>
  <c r="AK34" i="1"/>
  <c r="AH34" i="1"/>
  <c r="AE34" i="1"/>
  <c r="AB34" i="1"/>
  <c r="Z34" i="1"/>
  <c r="Y34" i="1"/>
  <c r="W34" i="1"/>
  <c r="V34" i="1"/>
  <c r="S34" i="1"/>
  <c r="P34" i="1"/>
  <c r="M34" i="1"/>
  <c r="J34" i="1"/>
  <c r="G34" i="1"/>
  <c r="D34" i="1"/>
  <c r="B34" i="1"/>
  <c r="A34" i="1"/>
  <c r="BM34" i="1" s="1"/>
  <c r="BP33" i="1"/>
  <c r="BN33" i="1"/>
  <c r="BL33" i="1"/>
  <c r="BH33" i="1"/>
  <c r="BG33" i="1"/>
  <c r="BE33" i="1"/>
  <c r="BD33" i="1"/>
  <c r="BB33" i="1"/>
  <c r="BA33" i="1"/>
  <c r="AY33" i="1"/>
  <c r="AX33" i="1"/>
  <c r="AT33" i="1"/>
  <c r="AQ33" i="1"/>
  <c r="AN33" i="1"/>
  <c r="AK33" i="1"/>
  <c r="AH33" i="1"/>
  <c r="AE33" i="1"/>
  <c r="AB33" i="1"/>
  <c r="Z33" i="1"/>
  <c r="Y33" i="1"/>
  <c r="W33" i="1"/>
  <c r="V33" i="1"/>
  <c r="S33" i="1"/>
  <c r="P33" i="1"/>
  <c r="M33" i="1"/>
  <c r="J33" i="1"/>
  <c r="G33" i="1"/>
  <c r="D33" i="1"/>
  <c r="B33" i="1"/>
  <c r="A33" i="1"/>
  <c r="AS33" i="1" s="1"/>
  <c r="BP32" i="1"/>
  <c r="BN32" i="1"/>
  <c r="BL32" i="1"/>
  <c r="BH32" i="1"/>
  <c r="BG32" i="1"/>
  <c r="BE32" i="1"/>
  <c r="BD32" i="1"/>
  <c r="BB32" i="1"/>
  <c r="BA32" i="1"/>
  <c r="AY32" i="1"/>
  <c r="AX32" i="1"/>
  <c r="AT32" i="1"/>
  <c r="AQ32" i="1"/>
  <c r="AN32" i="1"/>
  <c r="AK32" i="1"/>
  <c r="AH32" i="1"/>
  <c r="AE32" i="1"/>
  <c r="AB32" i="1"/>
  <c r="Z32" i="1"/>
  <c r="Y32" i="1"/>
  <c r="W32" i="1"/>
  <c r="V32" i="1"/>
  <c r="S32" i="1"/>
  <c r="P32" i="1"/>
  <c r="M32" i="1"/>
  <c r="J32" i="1"/>
  <c r="G32" i="1"/>
  <c r="D32" i="1"/>
  <c r="B32" i="1"/>
  <c r="A32" i="1"/>
  <c r="BM32" i="1" s="1"/>
  <c r="BP31" i="1"/>
  <c r="BN31" i="1"/>
  <c r="BL31" i="1"/>
  <c r="BH31" i="1"/>
  <c r="BG31" i="1"/>
  <c r="BE31" i="1"/>
  <c r="BD31" i="1"/>
  <c r="BB31" i="1"/>
  <c r="BA31" i="1"/>
  <c r="AY31" i="1"/>
  <c r="AX31" i="1"/>
  <c r="AT31" i="1"/>
  <c r="AQ31" i="1"/>
  <c r="AN31" i="1"/>
  <c r="AK31" i="1"/>
  <c r="AH31" i="1"/>
  <c r="AE31" i="1"/>
  <c r="AB31" i="1"/>
  <c r="Z31" i="1"/>
  <c r="Y31" i="1"/>
  <c r="W31" i="1"/>
  <c r="V31" i="1"/>
  <c r="S31" i="1"/>
  <c r="P31" i="1"/>
  <c r="M31" i="1"/>
  <c r="J31" i="1"/>
  <c r="G31" i="1"/>
  <c r="D31" i="1"/>
  <c r="B31" i="1"/>
  <c r="A31" i="1"/>
  <c r="AS31" i="1" s="1"/>
  <c r="BP30" i="1"/>
  <c r="BN30" i="1"/>
  <c r="BL30" i="1"/>
  <c r="BH30" i="1"/>
  <c r="BG30" i="1"/>
  <c r="BE30" i="1"/>
  <c r="BD30" i="1"/>
  <c r="BB30" i="1"/>
  <c r="BA30" i="1"/>
  <c r="AY30" i="1"/>
  <c r="AX30" i="1"/>
  <c r="AT30" i="1"/>
  <c r="AQ30" i="1"/>
  <c r="AN30" i="1"/>
  <c r="AK30" i="1"/>
  <c r="AH30" i="1"/>
  <c r="AE30" i="1"/>
  <c r="AB30" i="1"/>
  <c r="Z30" i="1"/>
  <c r="Y30" i="1"/>
  <c r="W30" i="1"/>
  <c r="V30" i="1"/>
  <c r="S30" i="1"/>
  <c r="P30" i="1"/>
  <c r="M30" i="1"/>
  <c r="J30" i="1"/>
  <c r="G30" i="1"/>
  <c r="D30" i="1"/>
  <c r="B30" i="1"/>
  <c r="A30" i="1"/>
  <c r="AS30" i="1" s="1"/>
  <c r="BP29" i="1"/>
  <c r="BN29" i="1"/>
  <c r="BL29" i="1"/>
  <c r="BH29" i="1"/>
  <c r="BG29" i="1"/>
  <c r="BE29" i="1"/>
  <c r="BD29" i="1"/>
  <c r="BB29" i="1"/>
  <c r="BA29" i="1"/>
  <c r="AY29" i="1"/>
  <c r="AX29" i="1"/>
  <c r="AT29" i="1"/>
  <c r="AQ29" i="1"/>
  <c r="AN29" i="1"/>
  <c r="AK29" i="1"/>
  <c r="AH29" i="1"/>
  <c r="AE29" i="1"/>
  <c r="AB29" i="1"/>
  <c r="Z29" i="1"/>
  <c r="Y29" i="1"/>
  <c r="W29" i="1"/>
  <c r="V29" i="1"/>
  <c r="S29" i="1"/>
  <c r="P29" i="1"/>
  <c r="M29" i="1"/>
  <c r="J29" i="1"/>
  <c r="G29" i="1"/>
  <c r="D29" i="1"/>
  <c r="B29" i="1"/>
  <c r="A29" i="1"/>
  <c r="BM29" i="1" s="1"/>
  <c r="BP28" i="1"/>
  <c r="BN28" i="1"/>
  <c r="BL28" i="1"/>
  <c r="BH28" i="1"/>
  <c r="BG28" i="1"/>
  <c r="BE28" i="1"/>
  <c r="BD28" i="1"/>
  <c r="BB28" i="1"/>
  <c r="BA28" i="1"/>
  <c r="AY28" i="1"/>
  <c r="AX28" i="1"/>
  <c r="AT28" i="1"/>
  <c r="AQ28" i="1"/>
  <c r="AN28" i="1"/>
  <c r="AK28" i="1"/>
  <c r="AH28" i="1"/>
  <c r="AE28" i="1"/>
  <c r="AB28" i="1"/>
  <c r="Z28" i="1"/>
  <c r="Y28" i="1"/>
  <c r="W28" i="1"/>
  <c r="V28" i="1"/>
  <c r="S28" i="1"/>
  <c r="P28" i="1"/>
  <c r="M28" i="1"/>
  <c r="J28" i="1"/>
  <c r="G28" i="1"/>
  <c r="D28" i="1"/>
  <c r="B28" i="1"/>
  <c r="A28" i="1"/>
  <c r="BM28" i="1" s="1"/>
  <c r="BP27" i="1"/>
  <c r="BN27" i="1"/>
  <c r="BM27" i="1"/>
  <c r="BL27" i="1"/>
  <c r="BH27" i="1"/>
  <c r="BG27" i="1"/>
  <c r="BE27" i="1"/>
  <c r="BD27" i="1"/>
  <c r="BB27" i="1"/>
  <c r="BA27" i="1"/>
  <c r="AY27" i="1"/>
  <c r="AX27" i="1"/>
  <c r="AT27" i="1"/>
  <c r="AQ27" i="1"/>
  <c r="AN27" i="1"/>
  <c r="AK27" i="1"/>
  <c r="AH27" i="1"/>
  <c r="AE27" i="1"/>
  <c r="AB27" i="1"/>
  <c r="Z27" i="1"/>
  <c r="Y27" i="1"/>
  <c r="W27" i="1"/>
  <c r="V27" i="1"/>
  <c r="S27" i="1"/>
  <c r="P27" i="1"/>
  <c r="M27" i="1"/>
  <c r="J27" i="1"/>
  <c r="G27" i="1"/>
  <c r="D27" i="1"/>
  <c r="B27" i="1"/>
  <c r="A27" i="1"/>
  <c r="AS27" i="1" s="1"/>
  <c r="BP26" i="1"/>
  <c r="BN26" i="1"/>
  <c r="BL26" i="1"/>
  <c r="BH26" i="1"/>
  <c r="BG26" i="1"/>
  <c r="BE26" i="1"/>
  <c r="BD26" i="1"/>
  <c r="BB26" i="1"/>
  <c r="BA26" i="1"/>
  <c r="AY26" i="1"/>
  <c r="AX26" i="1"/>
  <c r="AT26" i="1"/>
  <c r="AQ26" i="1"/>
  <c r="AN26" i="1"/>
  <c r="AK26" i="1"/>
  <c r="AH26" i="1"/>
  <c r="AE26" i="1"/>
  <c r="AB26" i="1"/>
  <c r="Z26" i="1"/>
  <c r="Y26" i="1"/>
  <c r="W26" i="1"/>
  <c r="V26" i="1"/>
  <c r="S26" i="1"/>
  <c r="P26" i="1"/>
  <c r="M26" i="1"/>
  <c r="J26" i="1"/>
  <c r="G26" i="1"/>
  <c r="D26" i="1"/>
  <c r="B26" i="1"/>
  <c r="A26" i="1"/>
  <c r="BM26" i="1" s="1"/>
  <c r="BP25" i="1"/>
  <c r="BN25" i="1"/>
  <c r="BL25" i="1"/>
  <c r="BH25" i="1"/>
  <c r="BG25" i="1"/>
  <c r="BE25" i="1"/>
  <c r="BD25" i="1"/>
  <c r="BB25" i="1"/>
  <c r="BA25" i="1"/>
  <c r="AY25" i="1"/>
  <c r="AX25" i="1"/>
  <c r="AT25" i="1"/>
  <c r="AQ25" i="1"/>
  <c r="AN25" i="1"/>
  <c r="AK25" i="1"/>
  <c r="AH25" i="1"/>
  <c r="AE25" i="1"/>
  <c r="AB25" i="1"/>
  <c r="Z25" i="1"/>
  <c r="Y25" i="1"/>
  <c r="W25" i="1"/>
  <c r="V25" i="1"/>
  <c r="S25" i="1"/>
  <c r="P25" i="1"/>
  <c r="M25" i="1"/>
  <c r="J25" i="1"/>
  <c r="G25" i="1"/>
  <c r="D25" i="1"/>
  <c r="B25" i="1"/>
  <c r="A25" i="1"/>
  <c r="BM25" i="1" s="1"/>
  <c r="BP24" i="1"/>
  <c r="BN24" i="1"/>
  <c r="BL24" i="1"/>
  <c r="BH24" i="1"/>
  <c r="BG24" i="1"/>
  <c r="BE24" i="1"/>
  <c r="BD24" i="1"/>
  <c r="BB24" i="1"/>
  <c r="BA24" i="1"/>
  <c r="AY24" i="1"/>
  <c r="AX24" i="1"/>
  <c r="AT24" i="1"/>
  <c r="AQ24" i="1"/>
  <c r="AN24" i="1"/>
  <c r="AK24" i="1"/>
  <c r="AH24" i="1"/>
  <c r="AE24" i="1"/>
  <c r="AB24" i="1"/>
  <c r="Y24" i="1"/>
  <c r="W24" i="1"/>
  <c r="V24" i="1"/>
  <c r="S24" i="1"/>
  <c r="P24" i="1"/>
  <c r="M24" i="1"/>
  <c r="J24" i="1"/>
  <c r="G24" i="1"/>
  <c r="D24" i="1"/>
  <c r="B24" i="1"/>
  <c r="A24" i="1"/>
  <c r="BM24" i="1" s="1"/>
  <c r="BP23" i="1"/>
  <c r="BN23" i="1"/>
  <c r="BL23" i="1"/>
  <c r="BH23" i="1"/>
  <c r="BG23" i="1"/>
  <c r="BE23" i="1"/>
  <c r="BD23" i="1"/>
  <c r="BB23" i="1"/>
  <c r="BA23" i="1"/>
  <c r="AY23" i="1"/>
  <c r="AX23" i="1"/>
  <c r="AT23" i="1"/>
  <c r="AQ23" i="1"/>
  <c r="AN23" i="1"/>
  <c r="AK23" i="1"/>
  <c r="AH23" i="1"/>
  <c r="AE23" i="1"/>
  <c r="AB23" i="1"/>
  <c r="Z23" i="1"/>
  <c r="Y23" i="1"/>
  <c r="W23" i="1"/>
  <c r="V23" i="1"/>
  <c r="S23" i="1"/>
  <c r="P23" i="1"/>
  <c r="M23" i="1"/>
  <c r="J23" i="1"/>
  <c r="G23" i="1"/>
  <c r="D23" i="1"/>
  <c r="B23" i="1"/>
  <c r="A23" i="1"/>
  <c r="BM23" i="1" s="1"/>
  <c r="BP22" i="1"/>
  <c r="BN22" i="1"/>
  <c r="BL22" i="1"/>
  <c r="BH22" i="1"/>
  <c r="BG22" i="1"/>
  <c r="BE22" i="1"/>
  <c r="BD22" i="1"/>
  <c r="BB22" i="1"/>
  <c r="BA22" i="1"/>
  <c r="AY22" i="1"/>
  <c r="AX22" i="1"/>
  <c r="AT22" i="1"/>
  <c r="AQ22" i="1"/>
  <c r="AN22" i="1"/>
  <c r="AK22" i="1"/>
  <c r="AH22" i="1"/>
  <c r="AE22" i="1"/>
  <c r="AB22" i="1"/>
  <c r="Z22" i="1"/>
  <c r="Y22" i="1"/>
  <c r="W22" i="1"/>
  <c r="V22" i="1"/>
  <c r="S22" i="1"/>
  <c r="P22" i="1"/>
  <c r="M22" i="1"/>
  <c r="J22" i="1"/>
  <c r="G22" i="1"/>
  <c r="D22" i="1"/>
  <c r="B22" i="1"/>
  <c r="A22" i="1"/>
  <c r="BM22" i="1" s="1"/>
  <c r="BP21" i="1"/>
  <c r="BN21" i="1"/>
  <c r="BL21" i="1"/>
  <c r="BH21" i="1"/>
  <c r="BG21" i="1"/>
  <c r="BE21" i="1"/>
  <c r="BD21" i="1"/>
  <c r="BB21" i="1"/>
  <c r="BA21" i="1"/>
  <c r="AY21" i="1"/>
  <c r="AX21" i="1"/>
  <c r="AT21" i="1"/>
  <c r="AQ21" i="1"/>
  <c r="AN21" i="1"/>
  <c r="AK21" i="1"/>
  <c r="AH21" i="1"/>
  <c r="AE21" i="1"/>
  <c r="AB21" i="1"/>
  <c r="Z21" i="1"/>
  <c r="Y21" i="1"/>
  <c r="W21" i="1"/>
  <c r="V21" i="1"/>
  <c r="S21" i="1"/>
  <c r="P21" i="1"/>
  <c r="M21" i="1"/>
  <c r="J21" i="1"/>
  <c r="G21" i="1"/>
  <c r="D21" i="1"/>
  <c r="B21" i="1"/>
  <c r="A21" i="1"/>
  <c r="BM21" i="1" s="1"/>
  <c r="BP20" i="1"/>
  <c r="BN20" i="1"/>
  <c r="BL20" i="1"/>
  <c r="BH20" i="1"/>
  <c r="BG20" i="1"/>
  <c r="BE20" i="1"/>
  <c r="BD20" i="1"/>
  <c r="BB20" i="1"/>
  <c r="BA20" i="1"/>
  <c r="AY20" i="1"/>
  <c r="AX20" i="1"/>
  <c r="AT20" i="1"/>
  <c r="AQ20" i="1"/>
  <c r="AN20" i="1"/>
  <c r="AK20" i="1"/>
  <c r="AH20" i="1"/>
  <c r="AE20" i="1"/>
  <c r="AB20" i="1"/>
  <c r="Z20" i="1"/>
  <c r="Y20" i="1"/>
  <c r="W20" i="1"/>
  <c r="V20" i="1"/>
  <c r="S20" i="1"/>
  <c r="P20" i="1"/>
  <c r="M20" i="1"/>
  <c r="J20" i="1"/>
  <c r="G20" i="1"/>
  <c r="D20" i="1"/>
  <c r="B20" i="1"/>
  <c r="A20" i="1"/>
  <c r="BM20" i="1" s="1"/>
  <c r="BP19" i="1"/>
  <c r="BN19" i="1"/>
  <c r="BL19" i="1"/>
  <c r="BH19" i="1"/>
  <c r="BG19" i="1"/>
  <c r="BE19" i="1"/>
  <c r="BD19" i="1"/>
  <c r="BB19" i="1"/>
  <c r="BA19" i="1"/>
  <c r="AY19" i="1"/>
  <c r="AX19" i="1"/>
  <c r="AT19" i="1"/>
  <c r="AQ19" i="1"/>
  <c r="AN19" i="1"/>
  <c r="AK19" i="1"/>
  <c r="AH19" i="1"/>
  <c r="AE19" i="1"/>
  <c r="AB19" i="1"/>
  <c r="Z19" i="1"/>
  <c r="Y19" i="1"/>
  <c r="W19" i="1"/>
  <c r="V19" i="1"/>
  <c r="S19" i="1"/>
  <c r="P19" i="1"/>
  <c r="M19" i="1"/>
  <c r="J19" i="1"/>
  <c r="G19" i="1"/>
  <c r="D19" i="1"/>
  <c r="B19" i="1"/>
  <c r="A19" i="1"/>
  <c r="BM19" i="1" s="1"/>
  <c r="BP18" i="1"/>
  <c r="BN18" i="1"/>
  <c r="BL18" i="1"/>
  <c r="BH18" i="1"/>
  <c r="BG18" i="1"/>
  <c r="BE18" i="1"/>
  <c r="BD18" i="1"/>
  <c r="BB18" i="1"/>
  <c r="BA18" i="1"/>
  <c r="AY18" i="1"/>
  <c r="AX18" i="1"/>
  <c r="AT18" i="1"/>
  <c r="AQ18" i="1"/>
  <c r="AN18" i="1"/>
  <c r="AK18" i="1"/>
  <c r="AH18" i="1"/>
  <c r="AE18" i="1"/>
  <c r="AB18" i="1"/>
  <c r="Z18" i="1"/>
  <c r="Y18" i="1"/>
  <c r="W18" i="1"/>
  <c r="V18" i="1"/>
  <c r="S18" i="1"/>
  <c r="P18" i="1"/>
  <c r="M18" i="1"/>
  <c r="J18" i="1"/>
  <c r="G18" i="1"/>
  <c r="D18" i="1"/>
  <c r="B18" i="1"/>
  <c r="A18" i="1"/>
  <c r="AS18" i="1" s="1"/>
  <c r="BP17" i="1"/>
  <c r="BN17" i="1"/>
  <c r="BL17" i="1"/>
  <c r="BH17" i="1"/>
  <c r="BG17" i="1"/>
  <c r="BE17" i="1"/>
  <c r="BD17" i="1"/>
  <c r="BB17" i="1"/>
  <c r="BA17" i="1"/>
  <c r="AY17" i="1"/>
  <c r="AX17" i="1"/>
  <c r="AT17" i="1"/>
  <c r="AQ17" i="1"/>
  <c r="AN17" i="1"/>
  <c r="AK17" i="1"/>
  <c r="AH17" i="1"/>
  <c r="AE17" i="1"/>
  <c r="AB17" i="1"/>
  <c r="Z17" i="1"/>
  <c r="Y17" i="1"/>
  <c r="W17" i="1"/>
  <c r="V17" i="1"/>
  <c r="S17" i="1"/>
  <c r="P17" i="1"/>
  <c r="M17" i="1"/>
  <c r="J17" i="1"/>
  <c r="G17" i="1"/>
  <c r="D17" i="1"/>
  <c r="B17" i="1"/>
  <c r="A17" i="1"/>
  <c r="BM17" i="1" s="1"/>
  <c r="BP16" i="1"/>
  <c r="BN16" i="1"/>
  <c r="BL16" i="1"/>
  <c r="BH16" i="1"/>
  <c r="BG16" i="1"/>
  <c r="BE16" i="1"/>
  <c r="BD16" i="1"/>
  <c r="BB16" i="1"/>
  <c r="BA16" i="1"/>
  <c r="AY16" i="1"/>
  <c r="AX16" i="1"/>
  <c r="AT16" i="1"/>
  <c r="AQ16" i="1"/>
  <c r="AN16" i="1"/>
  <c r="AK16" i="1"/>
  <c r="AH16" i="1"/>
  <c r="AE16" i="1"/>
  <c r="AB16" i="1"/>
  <c r="Z16" i="1"/>
  <c r="Y16" i="1"/>
  <c r="W16" i="1"/>
  <c r="V16" i="1"/>
  <c r="S16" i="1"/>
  <c r="P16" i="1"/>
  <c r="M16" i="1"/>
  <c r="J16" i="1"/>
  <c r="G16" i="1"/>
  <c r="D16" i="1"/>
  <c r="B16" i="1"/>
  <c r="A16" i="1"/>
  <c r="BM16" i="1" s="1"/>
  <c r="BP15" i="1"/>
  <c r="BN15" i="1"/>
  <c r="BL15" i="1"/>
  <c r="BH15" i="1"/>
  <c r="BG15" i="1"/>
  <c r="BE15" i="1"/>
  <c r="BD15" i="1"/>
  <c r="BB15" i="1"/>
  <c r="BA15" i="1"/>
  <c r="AY15" i="1"/>
  <c r="AX15" i="1"/>
  <c r="AT15" i="1"/>
  <c r="AQ15" i="1"/>
  <c r="AN15" i="1"/>
  <c r="AK15" i="1"/>
  <c r="AH15" i="1"/>
  <c r="AE15" i="1"/>
  <c r="AB15" i="1"/>
  <c r="Z15" i="1"/>
  <c r="Y15" i="1"/>
  <c r="W15" i="1"/>
  <c r="V15" i="1"/>
  <c r="S15" i="1"/>
  <c r="P15" i="1"/>
  <c r="M15" i="1"/>
  <c r="J15" i="1"/>
  <c r="G15" i="1"/>
  <c r="D15" i="1"/>
  <c r="B15" i="1"/>
  <c r="A15" i="1"/>
  <c r="BM15" i="1" s="1"/>
  <c r="BP14" i="1"/>
  <c r="BN14" i="1"/>
  <c r="BL14" i="1"/>
  <c r="BH14" i="1"/>
  <c r="BG14" i="1"/>
  <c r="BE14" i="1"/>
  <c r="BD14" i="1"/>
  <c r="BB14" i="1"/>
  <c r="BA14" i="1"/>
  <c r="AY14" i="1"/>
  <c r="AX14" i="1"/>
  <c r="AT14" i="1"/>
  <c r="AQ14" i="1"/>
  <c r="AN14" i="1"/>
  <c r="AK14" i="1"/>
  <c r="AH14" i="1"/>
  <c r="AE14" i="1"/>
  <c r="AB14" i="1"/>
  <c r="Z14" i="1"/>
  <c r="Y14" i="1"/>
  <c r="W14" i="1"/>
  <c r="V14" i="1"/>
  <c r="S14" i="1"/>
  <c r="P14" i="1"/>
  <c r="M14" i="1"/>
  <c r="J14" i="1"/>
  <c r="G14" i="1"/>
  <c r="D14" i="1"/>
  <c r="B14" i="1"/>
  <c r="A14" i="1"/>
  <c r="BM14" i="1" s="1"/>
  <c r="BP13" i="1"/>
  <c r="BN13" i="1"/>
  <c r="BL13" i="1"/>
  <c r="BH13" i="1"/>
  <c r="BG13" i="1"/>
  <c r="BE13" i="1"/>
  <c r="BD13" i="1"/>
  <c r="BB13" i="1"/>
  <c r="BA13" i="1"/>
  <c r="AY13" i="1"/>
  <c r="AX13" i="1"/>
  <c r="AT13" i="1"/>
  <c r="AQ13" i="1"/>
  <c r="AN13" i="1"/>
  <c r="AK13" i="1"/>
  <c r="AH13" i="1"/>
  <c r="AE13" i="1"/>
  <c r="AB13" i="1"/>
  <c r="Z13" i="1"/>
  <c r="Y13" i="1"/>
  <c r="W13" i="1"/>
  <c r="V13" i="1"/>
  <c r="S13" i="1"/>
  <c r="P13" i="1"/>
  <c r="M13" i="1"/>
  <c r="J13" i="1"/>
  <c r="G13" i="1"/>
  <c r="D13" i="1"/>
  <c r="B13" i="1"/>
  <c r="A13" i="1"/>
  <c r="BM13" i="1" s="1"/>
  <c r="BP12" i="1"/>
  <c r="BN12" i="1"/>
  <c r="BL12" i="1"/>
  <c r="BH12" i="1"/>
  <c r="BG12" i="1"/>
  <c r="BE12" i="1"/>
  <c r="BD12" i="1"/>
  <c r="BB12" i="1"/>
  <c r="BA12" i="1"/>
  <c r="AY12" i="1"/>
  <c r="AX12" i="1"/>
  <c r="AT12" i="1"/>
  <c r="AQ12" i="1"/>
  <c r="AN12" i="1"/>
  <c r="AK12" i="1"/>
  <c r="AH12" i="1"/>
  <c r="AE12" i="1"/>
  <c r="AB12" i="1"/>
  <c r="Z12" i="1"/>
  <c r="Y12" i="1"/>
  <c r="W12" i="1"/>
  <c r="V12" i="1"/>
  <c r="S12" i="1"/>
  <c r="P12" i="1"/>
  <c r="M12" i="1"/>
  <c r="J12" i="1"/>
  <c r="G12" i="1"/>
  <c r="D12" i="1"/>
  <c r="B12" i="1"/>
  <c r="A12" i="1"/>
  <c r="AS12" i="1" s="1"/>
  <c r="BP11" i="1"/>
  <c r="BN11" i="1"/>
  <c r="BL11" i="1"/>
  <c r="BH11" i="1"/>
  <c r="BG11" i="1"/>
  <c r="BE11" i="1"/>
  <c r="BD11" i="1"/>
  <c r="BB11" i="1"/>
  <c r="BA11" i="1"/>
  <c r="AY11" i="1"/>
  <c r="AX11" i="1"/>
  <c r="AT11" i="1"/>
  <c r="AQ11" i="1"/>
  <c r="AN11" i="1"/>
  <c r="AK11" i="1"/>
  <c r="AH11" i="1"/>
  <c r="AE11" i="1"/>
  <c r="AB11" i="1"/>
  <c r="Z11" i="1"/>
  <c r="Y11" i="1"/>
  <c r="W11" i="1"/>
  <c r="V11" i="1"/>
  <c r="S11" i="1"/>
  <c r="P11" i="1"/>
  <c r="M11" i="1"/>
  <c r="J11" i="1"/>
  <c r="G11" i="1"/>
  <c r="D11" i="1"/>
  <c r="B11" i="1"/>
  <c r="A11" i="1"/>
  <c r="BM11" i="1" s="1"/>
  <c r="BP10" i="1"/>
  <c r="BN10" i="1"/>
  <c r="BL10" i="1"/>
  <c r="BH10" i="1"/>
  <c r="BG10" i="1"/>
  <c r="BE10" i="1"/>
  <c r="BD10" i="1"/>
  <c r="BB10" i="1"/>
  <c r="BA10" i="1"/>
  <c r="AY10" i="1"/>
  <c r="AX10" i="1"/>
  <c r="AT10" i="1"/>
  <c r="AQ10" i="1"/>
  <c r="AN10" i="1"/>
  <c r="AK10" i="1"/>
  <c r="AH10" i="1"/>
  <c r="AE10" i="1"/>
  <c r="AB10" i="1"/>
  <c r="Z10" i="1"/>
  <c r="Y10" i="1"/>
  <c r="W10" i="1"/>
  <c r="V10" i="1"/>
  <c r="S10" i="1"/>
  <c r="P10" i="1"/>
  <c r="M10" i="1"/>
  <c r="J10" i="1"/>
  <c r="G10" i="1"/>
  <c r="D10" i="1"/>
  <c r="B10" i="1"/>
  <c r="A10" i="1"/>
  <c r="BM10" i="1" s="1"/>
  <c r="BP9" i="1"/>
  <c r="BN9" i="1"/>
  <c r="BL9" i="1"/>
  <c r="BH9" i="1"/>
  <c r="BG9" i="1"/>
  <c r="BE9" i="1"/>
  <c r="BD9" i="1"/>
  <c r="BB9" i="1"/>
  <c r="BA9" i="1"/>
  <c r="AY9" i="1"/>
  <c r="AX9" i="1"/>
  <c r="AT9" i="1"/>
  <c r="AQ9" i="1"/>
  <c r="AN9" i="1"/>
  <c r="AK9" i="1"/>
  <c r="AH9" i="1"/>
  <c r="AE9" i="1"/>
  <c r="AB9" i="1"/>
  <c r="Z9" i="1"/>
  <c r="Y9" i="1"/>
  <c r="W9" i="1"/>
  <c r="V9" i="1"/>
  <c r="S9" i="1"/>
  <c r="P9" i="1"/>
  <c r="M9" i="1"/>
  <c r="J9" i="1"/>
  <c r="G9" i="1"/>
  <c r="D9" i="1"/>
  <c r="B9" i="1"/>
  <c r="A9" i="1"/>
  <c r="BM9" i="1" s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BC7" i="1" s="1"/>
  <c r="J7" i="1"/>
  <c r="BB7" i="1" s="1"/>
  <c r="I7" i="1"/>
  <c r="BA7" i="1" s="1"/>
  <c r="H7" i="1"/>
  <c r="AZ7" i="1" s="1"/>
  <c r="G7" i="1"/>
  <c r="AY7" i="1" s="1"/>
  <c r="F7" i="1"/>
  <c r="AX7" i="1" s="1"/>
  <c r="E7" i="1"/>
  <c r="AW7" i="1" s="1"/>
  <c r="BQ7" i="1" s="1"/>
  <c r="D7" i="1"/>
  <c r="AV7" i="1" s="1"/>
  <c r="BP7" i="1" s="1"/>
  <c r="C7" i="1"/>
  <c r="AU7" i="1" s="1"/>
  <c r="BO7" i="1" s="1"/>
  <c r="B7" i="1"/>
  <c r="AT7" i="1" s="1"/>
  <c r="BN7" i="1" s="1"/>
  <c r="A7" i="1"/>
  <c r="AS7" i="1" s="1"/>
  <c r="BM7" i="1" s="1"/>
  <c r="BP6" i="1"/>
  <c r="BO6" i="1"/>
  <c r="BK6" i="1"/>
  <c r="BJ6" i="1"/>
  <c r="BH6" i="1"/>
  <c r="BG6" i="1"/>
  <c r="BE6" i="1"/>
  <c r="BD6" i="1"/>
  <c r="BB6" i="1"/>
  <c r="BA6" i="1"/>
  <c r="AY6" i="1"/>
  <c r="AX6" i="1"/>
  <c r="AV6" i="1"/>
  <c r="AU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J6" i="1"/>
  <c r="I6" i="1"/>
  <c r="G6" i="1"/>
  <c r="F6" i="1"/>
  <c r="D6" i="1"/>
  <c r="C6" i="1"/>
  <c r="BO5" i="1"/>
  <c r="BG5" i="1"/>
  <c r="AJ5" i="1"/>
  <c r="BD5" i="1" s="1"/>
  <c r="AG5" i="1"/>
  <c r="AD5" i="1"/>
  <c r="BA5" i="1" s="1"/>
  <c r="AA5" i="1"/>
  <c r="X5" i="1"/>
  <c r="AX5" i="1" s="1"/>
  <c r="U5" i="1"/>
  <c r="AU5" i="1" s="1"/>
  <c r="R5" i="1"/>
  <c r="O5" i="1"/>
  <c r="L5" i="1"/>
  <c r="I5" i="1"/>
  <c r="F5" i="1"/>
  <c r="BJ19" i="1" l="1"/>
  <c r="AS21" i="1"/>
  <c r="AS25" i="1"/>
  <c r="BJ40" i="1"/>
  <c r="BJ34" i="1"/>
  <c r="AW50" i="1"/>
  <c r="BM12" i="1"/>
  <c r="AS35" i="1"/>
  <c r="BK21" i="1"/>
  <c r="BK23" i="1"/>
  <c r="BK25" i="1"/>
  <c r="BJ10" i="1"/>
  <c r="AS20" i="1"/>
  <c r="BK12" i="1"/>
  <c r="BJ39" i="1"/>
  <c r="BJ16" i="1"/>
  <c r="BK32" i="1"/>
  <c r="N50" i="1"/>
  <c r="BK46" i="1"/>
  <c r="BK17" i="1"/>
  <c r="BJ31" i="1"/>
  <c r="BK29" i="1"/>
  <c r="BK33" i="1"/>
  <c r="BJ35" i="1"/>
  <c r="BC50" i="1"/>
  <c r="AS44" i="1"/>
  <c r="BK18" i="1"/>
  <c r="BJ14" i="1"/>
  <c r="BM30" i="1"/>
  <c r="BJ41" i="1"/>
  <c r="AS15" i="1"/>
  <c r="BJ13" i="1"/>
  <c r="BK26" i="1"/>
  <c r="BJ28" i="1"/>
  <c r="BK13" i="1"/>
  <c r="BK28" i="1"/>
  <c r="BJ30" i="1"/>
  <c r="BK11" i="1"/>
  <c r="BK24" i="1"/>
  <c r="BB50" i="1"/>
  <c r="Z50" i="1"/>
  <c r="BJ36" i="1"/>
  <c r="BJ38" i="1"/>
  <c r="BK43" i="1"/>
  <c r="BJ21" i="1"/>
  <c r="BJ25" i="1"/>
  <c r="BK38" i="1"/>
  <c r="T50" i="1"/>
  <c r="D50" i="1"/>
  <c r="AH50" i="1"/>
  <c r="BG50" i="1"/>
  <c r="BK16" i="1"/>
  <c r="BK37" i="1"/>
  <c r="E50" i="1"/>
  <c r="BF50" i="1"/>
  <c r="G50" i="1"/>
  <c r="AK50" i="1"/>
  <c r="BH50" i="1"/>
  <c r="BJ23" i="1"/>
  <c r="BJ33" i="1"/>
  <c r="BK41" i="1"/>
  <c r="BK45" i="1"/>
  <c r="J50" i="1"/>
  <c r="AN50" i="1"/>
  <c r="BJ18" i="1"/>
  <c r="BK36" i="1"/>
  <c r="BM37" i="1"/>
  <c r="H50" i="1"/>
  <c r="AR50" i="1"/>
  <c r="BI50" i="1"/>
  <c r="BK44" i="1"/>
  <c r="BL45" i="1"/>
  <c r="BK48" i="1"/>
  <c r="M50" i="1"/>
  <c r="AQ50" i="1"/>
  <c r="BK10" i="1"/>
  <c r="BJ15" i="1"/>
  <c r="BJ20" i="1"/>
  <c r="BK40" i="1"/>
  <c r="AS42" i="1"/>
  <c r="K50" i="1"/>
  <c r="P50" i="1"/>
  <c r="AS9" i="1"/>
  <c r="BP50" i="1"/>
  <c r="BD50" i="1"/>
  <c r="AS14" i="1"/>
  <c r="BK15" i="1"/>
  <c r="AS19" i="1"/>
  <c r="BK20" i="1"/>
  <c r="BK27" i="1"/>
  <c r="AS29" i="1"/>
  <c r="BK31" i="1"/>
  <c r="BJ32" i="1"/>
  <c r="BM39" i="1"/>
  <c r="AC50" i="1"/>
  <c r="BL43" i="1"/>
  <c r="AE50" i="1"/>
  <c r="S50" i="1"/>
  <c r="BJ12" i="1"/>
  <c r="BJ17" i="1"/>
  <c r="BJ22" i="1"/>
  <c r="BJ24" i="1"/>
  <c r="BJ27" i="1"/>
  <c r="BK35" i="1"/>
  <c r="BJ37" i="1"/>
  <c r="BK42" i="1"/>
  <c r="AF50" i="1"/>
  <c r="BQ50" i="1"/>
  <c r="Q50" i="1"/>
  <c r="AI50" i="1"/>
  <c r="AZ50" i="1"/>
  <c r="BK47" i="1"/>
  <c r="BL48" i="1"/>
  <c r="AL50" i="1"/>
  <c r="BE50" i="1"/>
  <c r="V50" i="1"/>
  <c r="AX50" i="1"/>
  <c r="BJ29" i="1"/>
  <c r="BK30" i="1"/>
  <c r="BM31" i="1"/>
  <c r="BM36" i="1"/>
  <c r="AB50" i="1"/>
  <c r="W50" i="1"/>
  <c r="AY50" i="1"/>
  <c r="AS13" i="1"/>
  <c r="BK14" i="1"/>
  <c r="BM18" i="1"/>
  <c r="BK19" i="1"/>
  <c r="BK34" i="1"/>
  <c r="Y50" i="1"/>
  <c r="BA50" i="1"/>
  <c r="BJ11" i="1"/>
  <c r="BK22" i="1"/>
  <c r="BJ26" i="1"/>
  <c r="BM33" i="1"/>
  <c r="BK39" i="1"/>
  <c r="AS41" i="1"/>
  <c r="BL47" i="1"/>
  <c r="AS11" i="1"/>
  <c r="AS17" i="1"/>
  <c r="AS23" i="1"/>
  <c r="AS45" i="1"/>
  <c r="AS28" i="1"/>
  <c r="AS34" i="1"/>
  <c r="AS40" i="1"/>
  <c r="BM43" i="1"/>
  <c r="BL44" i="1"/>
  <c r="AS46" i="1"/>
  <c r="BJ9" i="1"/>
  <c r="AS10" i="1"/>
  <c r="AS16" i="1"/>
  <c r="AS22" i="1"/>
  <c r="BK9" i="1"/>
  <c r="BL46" i="1"/>
  <c r="AV50" i="1"/>
  <c r="AS26" i="1"/>
  <c r="AS32" i="1"/>
  <c r="AS38" i="1"/>
  <c r="AS24" i="1"/>
  <c r="BL50" i="1" l="1"/>
  <c r="BJ50" i="1"/>
  <c r="BK50" i="1"/>
</calcChain>
</file>

<file path=xl/sharedStrings.xml><?xml version="1.0" encoding="utf-8"?>
<sst xmlns="http://schemas.openxmlformats.org/spreadsheetml/2006/main" count="35" uniqueCount="20">
  <si>
    <t>PERKEMBANGAN PRODUKSI DAGING KAB/KOTA SE PROVINSI SUMATERA UTARA TAHUN 2016 - 2018</t>
  </si>
  <si>
    <t>PERKEMBANGAN PRODUKSI TELUR KAB/KOTA SE PROVINSI SUMATERA UTARA TAHUN 2016 - 2018</t>
  </si>
  <si>
    <t>PERKEMBANGAN PRODUKSI SUSU PROVINSI SUMATERA UTARA TAHUN 2016 - 2018</t>
  </si>
  <si>
    <t>No</t>
  </si>
  <si>
    <t>Kab/ Kota</t>
  </si>
  <si>
    <t>Jenis Ternak</t>
  </si>
  <si>
    <t>Sapi</t>
  </si>
  <si>
    <t>Merpati</t>
  </si>
  <si>
    <t>Itik Manila</t>
  </si>
  <si>
    <t>Jumlah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</si>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</sst>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19">
    <xf numFmtId="0" fontId="0" fillId="0" borderId="0" xfId="0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horizontal="left" wrapText="1"/>
    </xf>
    <xf numFmtId="41" fontId="4" fillId="3" borderId="0" xfId="1" applyFont="1" applyFill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wrapText="1"/>
      <protection locked="0"/>
    </xf>
    <xf numFmtId="0" fontId="3" fillId="4" borderId="27" xfId="0" applyFont="1" applyFill="1" applyBorder="1" applyAlignment="1" applyProtection="1">
      <alignment horizontal="centerContinuous" wrapText="1"/>
      <protection locked="0"/>
    </xf>
    <xf numFmtId="0" fontId="3" fillId="4" borderId="28" xfId="0" applyFont="1" applyFill="1" applyBorder="1" applyAlignment="1" applyProtection="1">
      <alignment horizontal="centerContinuous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 applyProtection="1">
      <alignment horizontal="center" vertical="center" wrapText="1"/>
      <protection locked="0"/>
    </xf>
    <xf numFmtId="0" fontId="5" fillId="3" borderId="33" xfId="0" quotePrefix="1" applyFont="1" applyFill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37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33" xfId="0" applyNumberFormat="1" applyFont="1" applyBorder="1" applyAlignment="1" applyProtection="1">
      <alignment horizontal="center" vertical="center" wrapText="1"/>
      <protection locked="0"/>
    </xf>
    <xf numFmtId="37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2" fillId="3" borderId="29" xfId="0" quotePrefix="1" applyFont="1" applyFill="1" applyBorder="1" applyAlignment="1" applyProtection="1">
      <alignment horizontal="center" wrapText="1"/>
    </xf>
    <xf numFmtId="0" fontId="2" fillId="3" borderId="31" xfId="0" quotePrefix="1" applyFont="1" applyFill="1" applyBorder="1" applyAlignment="1" applyProtection="1">
      <alignment horizontal="center" wrapText="1"/>
    </xf>
    <xf numFmtId="0" fontId="7" fillId="3" borderId="31" xfId="0" quotePrefix="1" applyFont="1" applyFill="1" applyBorder="1" applyAlignment="1" applyProtection="1">
      <alignment horizontal="center" wrapText="1"/>
      <protection locked="0"/>
    </xf>
    <xf numFmtId="0" fontId="2" fillId="3" borderId="31" xfId="0" quotePrefix="1" applyFont="1" applyFill="1" applyBorder="1" applyAlignment="1" applyProtection="1">
      <alignment horizontal="center" wrapText="1"/>
      <protection locked="0"/>
    </xf>
    <xf numFmtId="0" fontId="2" fillId="0" borderId="31" xfId="0" quotePrefix="1" applyFont="1" applyBorder="1" applyAlignment="1" applyProtection="1">
      <alignment horizontal="center" wrapText="1"/>
      <protection locked="0"/>
    </xf>
    <xf numFmtId="0" fontId="2" fillId="0" borderId="36" xfId="0" quotePrefix="1" applyFont="1" applyBorder="1" applyAlignment="1" applyProtection="1">
      <alignment horizontal="center" wrapText="1"/>
      <protection locked="0"/>
    </xf>
    <xf numFmtId="0" fontId="2" fillId="0" borderId="29" xfId="0" quotePrefix="1" applyFont="1" applyBorder="1" applyAlignment="1" applyProtection="1">
      <alignment horizontal="center" wrapText="1"/>
    </xf>
    <xf numFmtId="0" fontId="2" fillId="0" borderId="31" xfId="0" quotePrefix="1" applyFont="1" applyBorder="1" applyAlignment="1" applyProtection="1">
      <alignment horizontal="center" wrapText="1"/>
    </xf>
    <xf numFmtId="165" fontId="7" fillId="0" borderId="26" xfId="2" applyNumberFormat="1" applyFont="1" applyFill="1" applyBorder="1" applyAlignment="1" applyProtection="1">
      <alignment horizontal="center" wrapText="1"/>
    </xf>
    <xf numFmtId="165" fontId="7" fillId="0" borderId="27" xfId="2" applyNumberFormat="1" applyFont="1" applyFill="1" applyBorder="1" applyAlignment="1" applyProtection="1">
      <alignment horizontal="left" wrapText="1"/>
    </xf>
    <xf numFmtId="41" fontId="7" fillId="0" borderId="27" xfId="3" applyFont="1" applyFill="1" applyBorder="1" applyAlignment="1" applyProtection="1">
      <alignment horizontal="center" wrapText="1"/>
      <protection locked="0"/>
    </xf>
    <xf numFmtId="41" fontId="7" fillId="5" borderId="27" xfId="1" applyFont="1" applyFill="1" applyBorder="1" applyAlignment="1" applyProtection="1">
      <alignment horizontal="center" wrapText="1"/>
    </xf>
    <xf numFmtId="166" fontId="7" fillId="0" borderId="27" xfId="4" applyFont="1" applyFill="1" applyBorder="1" applyAlignment="1" applyProtection="1">
      <alignment horizontal="center" wrapText="1"/>
      <protection locked="0"/>
    </xf>
    <xf numFmtId="0" fontId="2" fillId="3" borderId="26" xfId="0" applyFont="1" applyFill="1" applyBorder="1" applyAlignment="1" applyProtection="1">
      <alignment horizontal="center" wrapText="1"/>
    </xf>
    <xf numFmtId="165" fontId="7" fillId="6" borderId="27" xfId="2" applyNumberFormat="1" applyFont="1" applyFill="1" applyBorder="1" applyAlignment="1" applyProtection="1">
      <alignment horizontal="left" wrapText="1"/>
    </xf>
    <xf numFmtId="165" fontId="7" fillId="6" borderId="27" xfId="2" applyNumberFormat="1" applyFont="1" applyFill="1" applyBorder="1" applyAlignment="1" applyProtection="1">
      <alignment horizontal="center" wrapText="1"/>
    </xf>
    <xf numFmtId="165" fontId="7" fillId="0" borderId="27" xfId="2" applyNumberFormat="1" applyFont="1" applyFill="1" applyBorder="1" applyAlignment="1" applyProtection="1">
      <alignment horizontal="center" wrapText="1"/>
      <protection locked="0"/>
    </xf>
    <xf numFmtId="165" fontId="7" fillId="0" borderId="28" xfId="2" applyNumberFormat="1" applyFont="1" applyFill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wrapText="1"/>
    </xf>
    <xf numFmtId="165" fontId="7" fillId="6" borderId="28" xfId="2" applyNumberFormat="1" applyFont="1" applyFill="1" applyBorder="1" applyAlignment="1" applyProtection="1">
      <alignment horizontal="center" wrapText="1"/>
    </xf>
    <xf numFmtId="165" fontId="8" fillId="6" borderId="27" xfId="2" applyNumberFormat="1" applyFont="1" applyFill="1" applyBorder="1" applyAlignment="1" applyProtection="1">
      <alignment horizontal="center" wrapText="1"/>
    </xf>
    <xf numFmtId="41" fontId="7" fillId="0" borderId="27" xfId="1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 applyProtection="1">
      <alignment wrapText="1"/>
    </xf>
    <xf numFmtId="0" fontId="2" fillId="3" borderId="38" xfId="0" applyFont="1" applyFill="1" applyBorder="1" applyAlignment="1" applyProtection="1">
      <alignment horizontal="left" wrapText="1"/>
    </xf>
    <xf numFmtId="165" fontId="7" fillId="3" borderId="38" xfId="2" applyNumberFormat="1" applyFont="1" applyFill="1" applyBorder="1" applyAlignment="1" applyProtection="1">
      <alignment wrapText="1"/>
      <protection locked="0"/>
    </xf>
    <xf numFmtId="165" fontId="7" fillId="3" borderId="38" xfId="2" applyNumberFormat="1" applyFont="1" applyFill="1" applyBorder="1" applyAlignment="1" applyProtection="1">
      <alignment wrapText="1"/>
    </xf>
    <xf numFmtId="165" fontId="7" fillId="0" borderId="38" xfId="2" applyNumberFormat="1" applyFont="1" applyBorder="1" applyAlignment="1" applyProtection="1">
      <alignment wrapText="1"/>
    </xf>
    <xf numFmtId="165" fontId="2" fillId="0" borderId="38" xfId="2" applyNumberFormat="1" applyFont="1" applyBorder="1" applyAlignment="1" applyProtection="1">
      <alignment wrapText="1"/>
      <protection locked="0"/>
    </xf>
    <xf numFmtId="165" fontId="2" fillId="0" borderId="39" xfId="2" applyNumberFormat="1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</xf>
    <xf numFmtId="0" fontId="2" fillId="0" borderId="38" xfId="0" applyFont="1" applyBorder="1" applyAlignment="1" applyProtection="1">
      <alignment wrapText="1"/>
    </xf>
    <xf numFmtId="165" fontId="2" fillId="0" borderId="38" xfId="2" applyNumberFormat="1" applyFont="1" applyBorder="1" applyAlignment="1" applyProtection="1">
      <alignment wrapText="1"/>
    </xf>
    <xf numFmtId="165" fontId="2" fillId="0" borderId="39" xfId="2" applyNumberFormat="1" applyFont="1" applyBorder="1" applyAlignment="1" applyProtection="1">
      <alignment wrapText="1"/>
    </xf>
    <xf numFmtId="0" fontId="2" fillId="7" borderId="26" xfId="0" applyFont="1" applyFill="1" applyBorder="1" applyAlignment="1" applyProtection="1">
      <alignment wrapText="1"/>
    </xf>
    <xf numFmtId="0" fontId="2" fillId="7" borderId="27" xfId="0" applyFont="1" applyFill="1" applyBorder="1" applyAlignment="1" applyProtection="1">
      <alignment horizontal="center" wrapText="1"/>
    </xf>
    <xf numFmtId="165" fontId="7" fillId="7" borderId="27" xfId="2" applyNumberFormat="1" applyFont="1" applyFill="1" applyBorder="1" applyAlignment="1" applyProtection="1">
      <alignment wrapText="1"/>
      <protection locked="0"/>
    </xf>
    <xf numFmtId="165" fontId="7" fillId="7" borderId="27" xfId="2" applyNumberFormat="1" applyFont="1" applyFill="1" applyBorder="1" applyAlignment="1" applyProtection="1">
      <alignment wrapText="1"/>
    </xf>
    <xf numFmtId="165" fontId="7" fillId="7" borderId="28" xfId="2" applyNumberFormat="1" applyFont="1" applyFill="1" applyBorder="1" applyAlignment="1" applyProtection="1">
      <alignment wrapText="1"/>
      <protection locked="0"/>
    </xf>
    <xf numFmtId="165" fontId="7" fillId="7" borderId="28" xfId="2" applyNumberFormat="1" applyFont="1" applyFill="1" applyBorder="1" applyAlignment="1" applyProtection="1">
      <alignment wrapText="1"/>
    </xf>
    <xf numFmtId="0" fontId="2" fillId="3" borderId="40" xfId="0" applyFont="1" applyFill="1" applyBorder="1" applyAlignment="1" applyProtection="1">
      <alignment wrapText="1"/>
    </xf>
    <xf numFmtId="0" fontId="2" fillId="3" borderId="41" xfId="0" applyFont="1" applyFill="1" applyBorder="1" applyAlignment="1" applyProtection="1">
      <alignment wrapText="1"/>
    </xf>
    <xf numFmtId="0" fontId="7" fillId="3" borderId="41" xfId="0" applyFont="1" applyFill="1" applyBorder="1" applyAlignment="1" applyProtection="1">
      <alignment wrapText="1"/>
      <protection locked="0"/>
    </xf>
    <xf numFmtId="0" fontId="7" fillId="3" borderId="41" xfId="0" applyFont="1" applyFill="1" applyBorder="1" applyAlignment="1" applyProtection="1">
      <alignment wrapText="1"/>
    </xf>
    <xf numFmtId="165" fontId="7" fillId="3" borderId="41" xfId="2" applyNumberFormat="1" applyFont="1" applyFill="1" applyBorder="1" applyAlignment="1" applyProtection="1">
      <alignment wrapText="1"/>
      <protection locked="0"/>
    </xf>
    <xf numFmtId="165" fontId="7" fillId="3" borderId="41" xfId="2" applyNumberFormat="1" applyFont="1" applyFill="1" applyBorder="1" applyAlignment="1" applyProtection="1">
      <alignment wrapText="1"/>
    </xf>
    <xf numFmtId="165" fontId="2" fillId="3" borderId="41" xfId="2" applyNumberFormat="1" applyFont="1" applyFill="1" applyBorder="1" applyAlignment="1" applyProtection="1">
      <alignment wrapText="1"/>
    </xf>
    <xf numFmtId="165" fontId="2" fillId="0" borderId="41" xfId="2" applyNumberFormat="1" applyFont="1" applyBorder="1" applyAlignment="1" applyProtection="1">
      <alignment wrapText="1"/>
    </xf>
    <xf numFmtId="165" fontId="2" fillId="0" borderId="41" xfId="2" applyNumberFormat="1" applyFont="1" applyBorder="1" applyAlignment="1" applyProtection="1">
      <alignment wrapText="1"/>
      <protection locked="0"/>
    </xf>
    <xf numFmtId="165" fontId="2" fillId="0" borderId="42" xfId="2" applyNumberFormat="1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165" fontId="2" fillId="0" borderId="42" xfId="2" applyNumberFormat="1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3" fillId="4" borderId="16" xfId="0" applyFont="1" applyFill="1" applyBorder="1" applyAlignment="1" applyProtection="1">
      <alignment horizontal="center" wrapText="1"/>
      <protection locked="0"/>
    </xf>
    <xf numFmtId="0" fontId="3" fillId="4" borderId="25" xfId="0" applyFont="1" applyFill="1" applyBorder="1" applyAlignment="1" applyProtection="1">
      <alignment horizontal="center" wrapText="1"/>
      <protection locked="0"/>
    </xf>
    <xf numFmtId="0" fontId="3" fillId="4" borderId="23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Border="1" applyAlignment="1" applyProtection="1">
      <alignment horizontal="center" wrapText="1"/>
      <protection locked="0"/>
    </xf>
    <xf numFmtId="0" fontId="3" fillId="4" borderId="11" xfId="0" applyFont="1" applyFill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3" fillId="4" borderId="13" xfId="0" applyFont="1" applyFill="1" applyBorder="1" applyAlignment="1" applyProtection="1">
      <alignment horizontal="center" wrapText="1"/>
      <protection locked="0"/>
    </xf>
    <xf numFmtId="0" fontId="3" fillId="4" borderId="14" xfId="0" applyFont="1" applyFill="1" applyBorder="1" applyAlignment="1" applyProtection="1">
      <alignment horizontal="center" wrapText="1"/>
      <protection locked="0"/>
    </xf>
    <xf numFmtId="0" fontId="3" fillId="4" borderId="15" xfId="0" applyFont="1" applyFill="1" applyBorder="1" applyAlignment="1" applyProtection="1">
      <alignment horizontal="center" wrapText="1"/>
      <protection locked="0"/>
    </xf>
    <xf numFmtId="0" fontId="3" fillId="4" borderId="17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4" borderId="21" xfId="0" applyFont="1" applyFill="1" applyBorder="1" applyAlignment="1" applyProtection="1">
      <alignment horizontal="center" wrapText="1"/>
      <protection locked="0"/>
    </xf>
    <xf numFmtId="0" fontId="3" fillId="4" borderId="22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</cellXfs>
  <cellStyles count="5">
    <cellStyle name="Comma [0]" xfId="1" builtinId="6"/>
    <cellStyle name="Comma [0] 2" xfId="3"/>
    <cellStyle name="Comma [0] 3" xfId="4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ovo\Desktop\2018\data\verval%20data%20peternakan%202018\provinsi\hasil%20verval%20I\sumut\SUMUT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ovo\Desktop\2019\data\blanko%20data%20peternakan\2019edit\New%20folder\SUMUT2019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UNJUK"/>
      <sheetName val="kpop"/>
      <sheetName val="kpot tercatat"/>
      <sheetName val="parameter"/>
      <sheetName val="kpot tidak tercatat"/>
      <sheetName val="kpot unggas &amp; aneka ternak"/>
      <sheetName val="kpot total"/>
      <sheetName val="kprod"/>
      <sheetName val="pop"/>
      <sheetName val="prod"/>
      <sheetName val="masuk_keluar"/>
      <sheetName val="meter"/>
      <sheetName val="alamat"/>
    </sheetNames>
    <sheetDataSet>
      <sheetData sheetId="0" refreshError="1"/>
      <sheetData sheetId="1" refreshError="1">
        <row r="5">
          <cell r="G5" t="str">
            <v xml:space="preserve">Sapi Perah </v>
          </cell>
          <cell r="J5" t="str">
            <v>Kerbau</v>
          </cell>
          <cell r="M5" t="str">
            <v>Kambing</v>
          </cell>
          <cell r="P5" t="str">
            <v>Domba</v>
          </cell>
          <cell r="S5" t="str">
            <v xml:space="preserve">Babi </v>
          </cell>
          <cell r="V5" t="str">
            <v>Kuda</v>
          </cell>
          <cell r="Y5" t="str">
            <v xml:space="preserve">Ayam Buras </v>
          </cell>
          <cell r="AB5" t="str">
            <v>Ayam Ras Petelur</v>
          </cell>
          <cell r="AE5" t="str">
            <v>Ayam ras Pedaging</v>
          </cell>
          <cell r="AH5" t="str">
            <v>Itik</v>
          </cell>
          <cell r="AK5" t="str">
            <v>Kelinci</v>
          </cell>
          <cell r="AN5" t="str">
            <v>Puyuh</v>
          </cell>
        </row>
        <row r="6">
          <cell r="D6">
            <v>2016</v>
          </cell>
          <cell r="E6">
            <v>2017</v>
          </cell>
          <cell r="G6">
            <v>2016</v>
          </cell>
          <cell r="H6">
            <v>2017</v>
          </cell>
          <cell r="J6">
            <v>2016</v>
          </cell>
          <cell r="K6">
            <v>2017</v>
          </cell>
          <cell r="M6">
            <v>2016</v>
          </cell>
          <cell r="N6">
            <v>2017</v>
          </cell>
          <cell r="P6">
            <v>2016</v>
          </cell>
          <cell r="Q6">
            <v>2017</v>
          </cell>
          <cell r="S6">
            <v>2016</v>
          </cell>
          <cell r="T6">
            <v>2017</v>
          </cell>
          <cell r="V6">
            <v>2016</v>
          </cell>
          <cell r="W6">
            <v>2017</v>
          </cell>
          <cell r="Y6">
            <v>2016</v>
          </cell>
          <cell r="Z6">
            <v>2017</v>
          </cell>
          <cell r="AB6">
            <v>2016</v>
          </cell>
          <cell r="AC6">
            <v>2017</v>
          </cell>
          <cell r="AE6">
            <v>2016</v>
          </cell>
          <cell r="AF6">
            <v>2017</v>
          </cell>
          <cell r="AH6">
            <v>2016</v>
          </cell>
          <cell r="AI6">
            <v>2017</v>
          </cell>
          <cell r="AK6">
            <v>2016</v>
          </cell>
          <cell r="AL6">
            <v>2017</v>
          </cell>
          <cell r="AN6">
            <v>2016</v>
          </cell>
          <cell r="AO6">
            <v>2017</v>
          </cell>
          <cell r="AQ6">
            <v>2016</v>
          </cell>
          <cell r="AR6">
            <v>2017</v>
          </cell>
        </row>
        <row r="7">
          <cell r="B7" t="str">
            <v>(1)</v>
          </cell>
          <cell r="C7" t="str">
            <v>(2)</v>
          </cell>
          <cell r="D7" t="str">
            <v>(3)</v>
          </cell>
          <cell r="E7" t="str">
            <v>(4)</v>
          </cell>
          <cell r="F7" t="str">
            <v>(5)</v>
          </cell>
          <cell r="G7" t="str">
            <v>(6)</v>
          </cell>
          <cell r="H7" t="str">
            <v>(7)</v>
          </cell>
          <cell r="I7" t="str">
            <v>(8)</v>
          </cell>
          <cell r="J7" t="str">
            <v>(9)</v>
          </cell>
          <cell r="K7" t="str">
            <v>(10)</v>
          </cell>
          <cell r="L7" t="str">
            <v>(11)</v>
          </cell>
          <cell r="M7" t="str">
            <v>(12)</v>
          </cell>
          <cell r="N7" t="str">
            <v>(13)</v>
          </cell>
          <cell r="O7" t="str">
            <v>(14)</v>
          </cell>
          <cell r="P7" t="str">
            <v>(15)</v>
          </cell>
          <cell r="Q7" t="str">
            <v>(16)</v>
          </cell>
          <cell r="R7" t="str">
            <v>(17)</v>
          </cell>
          <cell r="S7" t="str">
            <v>(18)</v>
          </cell>
          <cell r="T7" t="str">
            <v>(19)</v>
          </cell>
          <cell r="U7" t="str">
            <v>(20)</v>
          </cell>
          <cell r="V7" t="str">
            <v>(21)</v>
          </cell>
          <cell r="W7" t="str">
            <v>(22)</v>
          </cell>
          <cell r="X7" t="str">
            <v>(23)</v>
          </cell>
          <cell r="Y7" t="str">
            <v>(24)</v>
          </cell>
          <cell r="Z7" t="str">
            <v>(25)</v>
          </cell>
          <cell r="AA7" t="str">
            <v>(26)</v>
          </cell>
          <cell r="AB7" t="str">
            <v>(27)</v>
          </cell>
          <cell r="AC7" t="str">
            <v>(28)</v>
          </cell>
          <cell r="AD7" t="str">
            <v>(29)</v>
          </cell>
          <cell r="AE7" t="str">
            <v>(30)</v>
          </cell>
          <cell r="AF7" t="str">
            <v>(31)</v>
          </cell>
          <cell r="AG7" t="str">
            <v>(32)</v>
          </cell>
        </row>
        <row r="9">
          <cell r="B9">
            <v>1</v>
          </cell>
          <cell r="C9" t="str">
            <v>Nias</v>
          </cell>
          <cell r="H9">
            <v>0</v>
          </cell>
          <cell r="AB9">
            <v>0</v>
          </cell>
          <cell r="AC9">
            <v>0</v>
          </cell>
          <cell r="AH9">
            <v>2772</v>
          </cell>
          <cell r="AI9">
            <v>1670</v>
          </cell>
          <cell r="AN9">
            <v>0</v>
          </cell>
          <cell r="AO9">
            <v>0</v>
          </cell>
          <cell r="AT9">
            <v>0</v>
          </cell>
          <cell r="AU9">
            <v>0</v>
          </cell>
        </row>
        <row r="10">
          <cell r="B10">
            <v>2</v>
          </cell>
          <cell r="C10" t="str">
            <v>Mandailing Natal</v>
          </cell>
          <cell r="H10">
            <v>0</v>
          </cell>
          <cell r="AB10">
            <v>1210</v>
          </cell>
          <cell r="AC10">
            <v>1260</v>
          </cell>
          <cell r="AH10">
            <v>525227</v>
          </cell>
          <cell r="AI10">
            <v>576627</v>
          </cell>
          <cell r="AN10">
            <v>0</v>
          </cell>
          <cell r="AO10">
            <v>0</v>
          </cell>
          <cell r="AT10">
            <v>0</v>
          </cell>
          <cell r="AU10">
            <v>0</v>
          </cell>
        </row>
        <row r="11">
          <cell r="B11">
            <v>3</v>
          </cell>
          <cell r="C11" t="str">
            <v>Tapanuli Selatan</v>
          </cell>
          <cell r="H11">
            <v>0</v>
          </cell>
          <cell r="AB11">
            <v>0</v>
          </cell>
          <cell r="AC11">
            <v>0</v>
          </cell>
          <cell r="AH11">
            <v>42649</v>
          </cell>
          <cell r="AI11">
            <v>42679</v>
          </cell>
          <cell r="AN11">
            <v>850</v>
          </cell>
          <cell r="AO11">
            <v>0</v>
          </cell>
          <cell r="AT11">
            <v>16283</v>
          </cell>
          <cell r="AU11">
            <v>2393</v>
          </cell>
        </row>
        <row r="12">
          <cell r="B12">
            <v>4</v>
          </cell>
          <cell r="C12" t="str">
            <v>Tapanuli Tengah</v>
          </cell>
          <cell r="H12">
            <v>0</v>
          </cell>
          <cell r="AB12">
            <v>350</v>
          </cell>
          <cell r="AC12">
            <v>0</v>
          </cell>
          <cell r="AH12">
            <v>17286</v>
          </cell>
          <cell r="AI12">
            <v>17805</v>
          </cell>
          <cell r="AN12">
            <v>5200</v>
          </cell>
          <cell r="AO12">
            <v>5356</v>
          </cell>
          <cell r="AT12">
            <v>11145</v>
          </cell>
          <cell r="AU12">
            <v>11479</v>
          </cell>
        </row>
        <row r="13">
          <cell r="B13">
            <v>5</v>
          </cell>
          <cell r="C13" t="str">
            <v>Tapanuli Utara</v>
          </cell>
          <cell r="H13">
            <v>30</v>
          </cell>
          <cell r="AB13">
            <v>0</v>
          </cell>
          <cell r="AC13">
            <v>0</v>
          </cell>
          <cell r="AH13">
            <v>32700</v>
          </cell>
          <cell r="AI13">
            <v>32942</v>
          </cell>
          <cell r="AN13">
            <v>0</v>
          </cell>
          <cell r="AO13">
            <v>0</v>
          </cell>
          <cell r="AT13">
            <v>0</v>
          </cell>
          <cell r="AU13">
            <v>500</v>
          </cell>
        </row>
        <row r="14">
          <cell r="B14">
            <v>6</v>
          </cell>
          <cell r="C14" t="str">
            <v>Toba Samosir</v>
          </cell>
          <cell r="H14">
            <v>0</v>
          </cell>
          <cell r="AB14">
            <v>0</v>
          </cell>
          <cell r="AC14">
            <v>0</v>
          </cell>
          <cell r="AH14">
            <v>365638</v>
          </cell>
          <cell r="AI14">
            <v>381061</v>
          </cell>
          <cell r="AN14">
            <v>0</v>
          </cell>
          <cell r="AO14">
            <v>0</v>
          </cell>
          <cell r="AT14">
            <v>300400</v>
          </cell>
          <cell r="AU14">
            <v>240000</v>
          </cell>
        </row>
        <row r="15">
          <cell r="B15">
            <v>7</v>
          </cell>
          <cell r="C15" t="str">
            <v>Labuhan Batu</v>
          </cell>
          <cell r="H15">
            <v>0</v>
          </cell>
          <cell r="AB15">
            <v>22302</v>
          </cell>
          <cell r="AC15">
            <v>45432</v>
          </cell>
          <cell r="AH15">
            <v>49018</v>
          </cell>
          <cell r="AI15">
            <v>53361</v>
          </cell>
          <cell r="AN15">
            <v>373</v>
          </cell>
          <cell r="AO15">
            <v>411</v>
          </cell>
          <cell r="AT15">
            <v>37109</v>
          </cell>
          <cell r="AU15">
            <v>42631</v>
          </cell>
        </row>
        <row r="16">
          <cell r="B16">
            <v>8</v>
          </cell>
          <cell r="C16" t="str">
            <v>Asahan</v>
          </cell>
          <cell r="H16">
            <v>0</v>
          </cell>
          <cell r="AB16">
            <v>2775000</v>
          </cell>
          <cell r="AC16">
            <v>2803878</v>
          </cell>
          <cell r="AH16">
            <v>199000</v>
          </cell>
          <cell r="AI16">
            <v>249642</v>
          </cell>
          <cell r="AN16">
            <v>0</v>
          </cell>
          <cell r="AO16">
            <v>0</v>
          </cell>
          <cell r="AT16">
            <v>52000</v>
          </cell>
          <cell r="AU16">
            <v>53560</v>
          </cell>
        </row>
        <row r="17">
          <cell r="B17">
            <v>9</v>
          </cell>
          <cell r="C17" t="str">
            <v>Simalungun</v>
          </cell>
          <cell r="H17">
            <v>122</v>
          </cell>
          <cell r="AB17">
            <v>145863</v>
          </cell>
          <cell r="AC17">
            <v>151246</v>
          </cell>
          <cell r="AH17">
            <v>52420</v>
          </cell>
          <cell r="AI17">
            <v>52979</v>
          </cell>
          <cell r="AN17">
            <v>0</v>
          </cell>
          <cell r="AO17">
            <v>0</v>
          </cell>
          <cell r="AT17">
            <v>0</v>
          </cell>
          <cell r="AU17">
            <v>0</v>
          </cell>
        </row>
        <row r="18">
          <cell r="B18">
            <v>10</v>
          </cell>
          <cell r="C18" t="str">
            <v>Dairi</v>
          </cell>
          <cell r="H18">
            <v>0</v>
          </cell>
          <cell r="AB18">
            <v>800</v>
          </cell>
          <cell r="AC18">
            <v>800</v>
          </cell>
          <cell r="AH18">
            <v>26251</v>
          </cell>
          <cell r="AI18">
            <v>27850</v>
          </cell>
          <cell r="AN18">
            <v>8500</v>
          </cell>
          <cell r="AO18">
            <v>8000</v>
          </cell>
          <cell r="AT18">
            <v>0</v>
          </cell>
          <cell r="AU18">
            <v>0</v>
          </cell>
        </row>
        <row r="19">
          <cell r="B19">
            <v>11</v>
          </cell>
          <cell r="C19" t="str">
            <v>Karo</v>
          </cell>
          <cell r="H19">
            <v>319</v>
          </cell>
          <cell r="AB19">
            <v>0</v>
          </cell>
          <cell r="AC19">
            <v>0</v>
          </cell>
          <cell r="AH19">
            <v>32034</v>
          </cell>
          <cell r="AI19">
            <v>23732</v>
          </cell>
          <cell r="AN19">
            <v>0</v>
          </cell>
          <cell r="AO19">
            <v>0</v>
          </cell>
          <cell r="AT19">
            <v>4920</v>
          </cell>
          <cell r="AU19">
            <v>4507</v>
          </cell>
        </row>
        <row r="20">
          <cell r="B20">
            <v>12</v>
          </cell>
          <cell r="C20" t="str">
            <v>Deli Serdang</v>
          </cell>
          <cell r="H20">
            <v>852</v>
          </cell>
          <cell r="AB20">
            <v>6848697</v>
          </cell>
          <cell r="AC20">
            <v>6985670</v>
          </cell>
          <cell r="AH20">
            <v>364658</v>
          </cell>
          <cell r="AI20">
            <v>379244</v>
          </cell>
          <cell r="AN20">
            <v>63093</v>
          </cell>
          <cell r="AO20">
            <v>45000</v>
          </cell>
          <cell r="AT20">
            <v>0</v>
          </cell>
          <cell r="AU20">
            <v>0</v>
          </cell>
        </row>
        <row r="21">
          <cell r="B21">
            <v>13</v>
          </cell>
          <cell r="C21" t="str">
            <v>Langkat</v>
          </cell>
          <cell r="H21">
            <v>55</v>
          </cell>
          <cell r="AB21">
            <v>3570176</v>
          </cell>
          <cell r="AC21">
            <v>3752050</v>
          </cell>
          <cell r="AH21">
            <v>269745</v>
          </cell>
          <cell r="AI21">
            <v>311775</v>
          </cell>
          <cell r="AN21">
            <v>19100</v>
          </cell>
          <cell r="AO21">
            <v>19026</v>
          </cell>
          <cell r="AT21">
            <v>179328</v>
          </cell>
          <cell r="AU21">
            <v>180420</v>
          </cell>
        </row>
        <row r="22">
          <cell r="B22">
            <v>14</v>
          </cell>
          <cell r="C22" t="str">
            <v>Nias Selatan</v>
          </cell>
          <cell r="H22">
            <v>0</v>
          </cell>
          <cell r="AB22">
            <v>21548</v>
          </cell>
          <cell r="AC22">
            <v>11764</v>
          </cell>
          <cell r="AH22">
            <v>22352</v>
          </cell>
          <cell r="AI22">
            <v>22111</v>
          </cell>
          <cell r="AN22">
            <v>402</v>
          </cell>
          <cell r="AO22">
            <v>326</v>
          </cell>
          <cell r="AT22">
            <v>0</v>
          </cell>
          <cell r="AU22">
            <v>0</v>
          </cell>
        </row>
        <row r="23">
          <cell r="B23">
            <v>15</v>
          </cell>
          <cell r="C23" t="str">
            <v>Humbang Hasundutan</v>
          </cell>
          <cell r="H23">
            <v>0</v>
          </cell>
          <cell r="AB23">
            <v>710</v>
          </cell>
          <cell r="AC23">
            <v>0</v>
          </cell>
          <cell r="AH23">
            <v>31178</v>
          </cell>
          <cell r="AI23">
            <v>21448</v>
          </cell>
          <cell r="AN23">
            <v>0</v>
          </cell>
          <cell r="AO23">
            <v>0</v>
          </cell>
          <cell r="AT23">
            <v>1901</v>
          </cell>
          <cell r="AU23">
            <v>9192</v>
          </cell>
        </row>
        <row r="24">
          <cell r="B24">
            <v>16</v>
          </cell>
          <cell r="C24" t="str">
            <v>Pakpak Bharat</v>
          </cell>
          <cell r="H24">
            <v>0</v>
          </cell>
          <cell r="AB24">
            <v>0</v>
          </cell>
          <cell r="AC24">
            <v>0</v>
          </cell>
          <cell r="AH24">
            <v>3831</v>
          </cell>
          <cell r="AI24">
            <v>3900</v>
          </cell>
          <cell r="AN24">
            <v>0</v>
          </cell>
          <cell r="AO24">
            <v>0</v>
          </cell>
          <cell r="AT24">
            <v>0</v>
          </cell>
          <cell r="AU24">
            <v>0</v>
          </cell>
        </row>
        <row r="25">
          <cell r="B25">
            <v>17</v>
          </cell>
          <cell r="C25" t="str">
            <v>Samosir</v>
          </cell>
          <cell r="H25">
            <v>0</v>
          </cell>
          <cell r="AB25">
            <v>0</v>
          </cell>
          <cell r="AC25">
            <v>0</v>
          </cell>
          <cell r="AH25">
            <v>8221</v>
          </cell>
          <cell r="AI25">
            <v>3584</v>
          </cell>
          <cell r="AN25">
            <v>0</v>
          </cell>
          <cell r="AO25">
            <v>0</v>
          </cell>
          <cell r="AT25">
            <v>0</v>
          </cell>
          <cell r="AU25">
            <v>0</v>
          </cell>
        </row>
        <row r="26">
          <cell r="B26">
            <v>18</v>
          </cell>
          <cell r="C26" t="str">
            <v>Serdang Bedagai</v>
          </cell>
          <cell r="H26">
            <v>83</v>
          </cell>
          <cell r="AB26">
            <v>1151643</v>
          </cell>
          <cell r="AC26">
            <v>1157868</v>
          </cell>
          <cell r="AH26">
            <v>276022</v>
          </cell>
          <cell r="AI26">
            <v>277416</v>
          </cell>
          <cell r="AN26">
            <v>90421</v>
          </cell>
          <cell r="AO26">
            <v>91205</v>
          </cell>
          <cell r="AT26">
            <v>0</v>
          </cell>
          <cell r="AU26">
            <v>0</v>
          </cell>
        </row>
        <row r="27">
          <cell r="B27">
            <v>19</v>
          </cell>
          <cell r="C27" t="str">
            <v>Batu Bara</v>
          </cell>
          <cell r="H27">
            <v>81</v>
          </cell>
          <cell r="AB27">
            <v>19785</v>
          </cell>
          <cell r="AC27">
            <v>17701</v>
          </cell>
          <cell r="AH27">
            <v>106617</v>
          </cell>
          <cell r="AI27">
            <v>107099</v>
          </cell>
          <cell r="AN27">
            <v>35605</v>
          </cell>
          <cell r="AO27">
            <v>21597</v>
          </cell>
          <cell r="AT27">
            <v>16785</v>
          </cell>
          <cell r="AU27">
            <v>15794</v>
          </cell>
        </row>
        <row r="28">
          <cell r="B28">
            <v>20</v>
          </cell>
          <cell r="C28" t="str">
            <v>Padang Lawas Utara</v>
          </cell>
          <cell r="H28">
            <v>0</v>
          </cell>
          <cell r="AB28">
            <v>187</v>
          </cell>
          <cell r="AC28">
            <v>0</v>
          </cell>
          <cell r="AH28">
            <v>35568</v>
          </cell>
          <cell r="AI28">
            <v>33704</v>
          </cell>
          <cell r="AN28">
            <v>0</v>
          </cell>
          <cell r="AO28">
            <v>220</v>
          </cell>
          <cell r="AT28">
            <v>0</v>
          </cell>
          <cell r="AU28">
            <v>0</v>
          </cell>
        </row>
        <row r="29">
          <cell r="B29">
            <v>21</v>
          </cell>
          <cell r="C29" t="str">
            <v>Padang Lawas</v>
          </cell>
          <cell r="H29">
            <v>0</v>
          </cell>
          <cell r="AB29">
            <v>0</v>
          </cell>
          <cell r="AC29">
            <v>0</v>
          </cell>
          <cell r="AH29">
            <v>9087</v>
          </cell>
          <cell r="AI29">
            <v>13456</v>
          </cell>
          <cell r="AN29">
            <v>515</v>
          </cell>
          <cell r="AO29">
            <v>0</v>
          </cell>
          <cell r="AT29">
            <v>5480</v>
          </cell>
          <cell r="AU29">
            <v>0</v>
          </cell>
        </row>
        <row r="30">
          <cell r="B30">
            <v>22</v>
          </cell>
          <cell r="C30" t="str">
            <v>Labuhan Batu Selatan</v>
          </cell>
          <cell r="H30">
            <v>0</v>
          </cell>
          <cell r="AB30">
            <v>150000</v>
          </cell>
          <cell r="AC30">
            <v>5000</v>
          </cell>
          <cell r="AH30">
            <v>20858</v>
          </cell>
          <cell r="AI30">
            <v>63000</v>
          </cell>
          <cell r="AN30">
            <v>20386</v>
          </cell>
          <cell r="AO30">
            <v>1000</v>
          </cell>
          <cell r="AT30">
            <v>17781</v>
          </cell>
          <cell r="AU30">
            <v>17920</v>
          </cell>
        </row>
        <row r="31">
          <cell r="B31">
            <v>23</v>
          </cell>
          <cell r="C31" t="str">
            <v>Labuhan Batu Utara</v>
          </cell>
          <cell r="H31">
            <v>0</v>
          </cell>
          <cell r="AB31">
            <v>0</v>
          </cell>
          <cell r="AC31">
            <v>0</v>
          </cell>
          <cell r="AH31">
            <v>8303</v>
          </cell>
          <cell r="AI31">
            <v>13512</v>
          </cell>
          <cell r="AN31">
            <v>0</v>
          </cell>
          <cell r="AO31">
            <v>0</v>
          </cell>
          <cell r="AT31">
            <v>0</v>
          </cell>
          <cell r="AU31">
            <v>953</v>
          </cell>
        </row>
        <row r="32">
          <cell r="B32">
            <v>24</v>
          </cell>
          <cell r="C32" t="str">
            <v>Nias Utara</v>
          </cell>
          <cell r="H32">
            <v>0</v>
          </cell>
          <cell r="AB32">
            <v>0</v>
          </cell>
          <cell r="AC32">
            <v>0</v>
          </cell>
          <cell r="AH32">
            <v>1743</v>
          </cell>
          <cell r="AI32">
            <v>1790</v>
          </cell>
          <cell r="AN32">
            <v>0</v>
          </cell>
          <cell r="AO32">
            <v>0</v>
          </cell>
          <cell r="AT32">
            <v>0</v>
          </cell>
          <cell r="AU32">
            <v>0</v>
          </cell>
        </row>
        <row r="33">
          <cell r="B33">
            <v>25</v>
          </cell>
          <cell r="C33" t="str">
            <v>Nias Barat</v>
          </cell>
          <cell r="H33">
            <v>0</v>
          </cell>
          <cell r="AB33">
            <v>3100</v>
          </cell>
          <cell r="AC33">
            <v>3500</v>
          </cell>
          <cell r="AH33">
            <v>67</v>
          </cell>
          <cell r="AI33">
            <v>85</v>
          </cell>
          <cell r="AN33">
            <v>0</v>
          </cell>
          <cell r="AO33">
            <v>0</v>
          </cell>
          <cell r="AT33">
            <v>0</v>
          </cell>
          <cell r="AU33">
            <v>0</v>
          </cell>
        </row>
        <row r="34">
          <cell r="B34">
            <v>26</v>
          </cell>
          <cell r="C34" t="str">
            <v>Kota Sibolga</v>
          </cell>
          <cell r="H34">
            <v>0</v>
          </cell>
          <cell r="AB34">
            <v>0</v>
          </cell>
          <cell r="AC34">
            <v>0</v>
          </cell>
          <cell r="AH34">
            <v>1196</v>
          </cell>
          <cell r="AI34">
            <v>1313</v>
          </cell>
          <cell r="AN34">
            <v>15240</v>
          </cell>
          <cell r="AO34">
            <v>7940</v>
          </cell>
          <cell r="AT34">
            <v>0</v>
          </cell>
          <cell r="AU34">
            <v>0</v>
          </cell>
        </row>
        <row r="35">
          <cell r="B35">
            <v>27</v>
          </cell>
          <cell r="C35" t="str">
            <v>Kota Tanjung Balai</v>
          </cell>
          <cell r="H35">
            <v>0</v>
          </cell>
          <cell r="AB35">
            <v>0</v>
          </cell>
          <cell r="AC35">
            <v>0</v>
          </cell>
          <cell r="AH35">
            <v>11864</v>
          </cell>
          <cell r="AI35">
            <v>4521</v>
          </cell>
          <cell r="AN35">
            <v>2503</v>
          </cell>
          <cell r="AO35">
            <v>60000</v>
          </cell>
          <cell r="AT35">
            <v>3850</v>
          </cell>
          <cell r="AU35">
            <v>0</v>
          </cell>
        </row>
        <row r="36">
          <cell r="B36">
            <v>28</v>
          </cell>
          <cell r="C36" t="str">
            <v>Kota Pematang Siantar</v>
          </cell>
          <cell r="H36">
            <v>15</v>
          </cell>
          <cell r="AB36">
            <v>0</v>
          </cell>
          <cell r="AC36">
            <v>0</v>
          </cell>
          <cell r="AH36">
            <v>3870</v>
          </cell>
          <cell r="AI36">
            <v>5880</v>
          </cell>
          <cell r="AN36">
            <v>5030</v>
          </cell>
          <cell r="AO36">
            <v>5555</v>
          </cell>
          <cell r="AT36">
            <v>1805</v>
          </cell>
          <cell r="AU36">
            <v>3100</v>
          </cell>
        </row>
        <row r="37">
          <cell r="B37">
            <v>29</v>
          </cell>
          <cell r="C37" t="str">
            <v>Kota Tebing Tinggi</v>
          </cell>
          <cell r="H37">
            <v>64</v>
          </cell>
          <cell r="AB37">
            <v>0</v>
          </cell>
          <cell r="AC37">
            <v>0</v>
          </cell>
          <cell r="AH37">
            <v>12200</v>
          </cell>
          <cell r="AI37">
            <v>13200</v>
          </cell>
          <cell r="AN37">
            <v>30300</v>
          </cell>
          <cell r="AO37">
            <v>33000</v>
          </cell>
          <cell r="AT37">
            <v>0</v>
          </cell>
          <cell r="AU37">
            <v>0</v>
          </cell>
        </row>
        <row r="38">
          <cell r="B38">
            <v>30</v>
          </cell>
          <cell r="C38" t="str">
            <v>Kota Medan</v>
          </cell>
          <cell r="H38">
            <v>274</v>
          </cell>
          <cell r="AB38">
            <v>62000</v>
          </cell>
          <cell r="AC38">
            <v>40500</v>
          </cell>
          <cell r="AH38">
            <v>71805</v>
          </cell>
          <cell r="AI38">
            <v>37721</v>
          </cell>
          <cell r="AN38">
            <v>11680</v>
          </cell>
          <cell r="AO38">
            <v>0</v>
          </cell>
          <cell r="AT38">
            <v>12792</v>
          </cell>
          <cell r="AU38">
            <v>6628</v>
          </cell>
        </row>
        <row r="39">
          <cell r="B39">
            <v>31</v>
          </cell>
          <cell r="C39" t="str">
            <v>Kota Binjai</v>
          </cell>
          <cell r="H39">
            <v>35</v>
          </cell>
          <cell r="AB39">
            <v>1006373</v>
          </cell>
          <cell r="AC39">
            <v>984216</v>
          </cell>
          <cell r="AH39">
            <v>13751</v>
          </cell>
          <cell r="AI39">
            <v>25452</v>
          </cell>
          <cell r="AN39">
            <v>9876</v>
          </cell>
          <cell r="AO39">
            <v>25035</v>
          </cell>
          <cell r="AT39">
            <v>7535</v>
          </cell>
          <cell r="AU39">
            <v>8046</v>
          </cell>
        </row>
        <row r="40">
          <cell r="B40">
            <v>32</v>
          </cell>
          <cell r="C40" t="str">
            <v>Kota Padangsidimpuan</v>
          </cell>
          <cell r="H40">
            <v>18</v>
          </cell>
          <cell r="AB40">
            <v>0</v>
          </cell>
          <cell r="AC40">
            <v>600</v>
          </cell>
          <cell r="AH40">
            <v>7500</v>
          </cell>
          <cell r="AI40">
            <v>2917</v>
          </cell>
          <cell r="AN40">
            <v>1200</v>
          </cell>
          <cell r="AO40">
            <v>1500</v>
          </cell>
          <cell r="AT40">
            <v>1985</v>
          </cell>
          <cell r="AU40">
            <v>0</v>
          </cell>
        </row>
        <row r="41">
          <cell r="B41">
            <v>33</v>
          </cell>
          <cell r="C41" t="str">
            <v>Kota Gunungsitoli</v>
          </cell>
          <cell r="H41">
            <v>0</v>
          </cell>
          <cell r="AB41">
            <v>10838</v>
          </cell>
          <cell r="AC41">
            <v>28700</v>
          </cell>
          <cell r="AH41">
            <v>1860</v>
          </cell>
          <cell r="AI41">
            <v>1860</v>
          </cell>
          <cell r="AN41">
            <v>4400</v>
          </cell>
          <cell r="AO41">
            <v>3000</v>
          </cell>
          <cell r="AT41">
            <v>0</v>
          </cell>
          <cell r="AU41">
            <v>0</v>
          </cell>
        </row>
        <row r="42">
          <cell r="B42">
            <v>34</v>
          </cell>
          <cell r="C42">
            <v>0</v>
          </cell>
          <cell r="H42">
            <v>0</v>
          </cell>
          <cell r="I42">
            <v>0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O42">
            <v>0</v>
          </cell>
          <cell r="AP42">
            <v>0</v>
          </cell>
          <cell r="AU42">
            <v>0</v>
          </cell>
          <cell r="AV42">
            <v>0</v>
          </cell>
        </row>
        <row r="43">
          <cell r="B43">
            <v>35</v>
          </cell>
          <cell r="C43">
            <v>0</v>
          </cell>
          <cell r="H43">
            <v>0</v>
          </cell>
          <cell r="I43">
            <v>0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I43">
            <v>0</v>
          </cell>
          <cell r="AJ43">
            <v>0</v>
          </cell>
          <cell r="AO43">
            <v>0</v>
          </cell>
          <cell r="AP43">
            <v>0</v>
          </cell>
          <cell r="AU43">
            <v>0</v>
          </cell>
          <cell r="AV43">
            <v>0</v>
          </cell>
        </row>
        <row r="44">
          <cell r="B44">
            <v>36</v>
          </cell>
          <cell r="C44">
            <v>0</v>
          </cell>
          <cell r="H44">
            <v>0</v>
          </cell>
          <cell r="I44">
            <v>0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O44">
            <v>0</v>
          </cell>
          <cell r="AP44">
            <v>0</v>
          </cell>
          <cell r="AU44">
            <v>0</v>
          </cell>
          <cell r="AV44">
            <v>0</v>
          </cell>
        </row>
        <row r="45">
          <cell r="B45">
            <v>37</v>
          </cell>
          <cell r="C45">
            <v>0</v>
          </cell>
          <cell r="H45">
            <v>0</v>
          </cell>
          <cell r="I45">
            <v>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I45">
            <v>0</v>
          </cell>
          <cell r="AJ45">
            <v>0</v>
          </cell>
          <cell r="AO45">
            <v>0</v>
          </cell>
          <cell r="AP45">
            <v>0</v>
          </cell>
          <cell r="AU45">
            <v>0</v>
          </cell>
          <cell r="AV45">
            <v>0</v>
          </cell>
        </row>
        <row r="46">
          <cell r="B46">
            <v>38</v>
          </cell>
          <cell r="C46">
            <v>0</v>
          </cell>
          <cell r="H46">
            <v>0</v>
          </cell>
          <cell r="I46">
            <v>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O46">
            <v>0</v>
          </cell>
          <cell r="AP46">
            <v>0</v>
          </cell>
          <cell r="AU46">
            <v>0</v>
          </cell>
          <cell r="AV46">
            <v>0</v>
          </cell>
        </row>
        <row r="47">
          <cell r="B47">
            <v>39</v>
          </cell>
          <cell r="C47">
            <v>0</v>
          </cell>
          <cell r="H47">
            <v>0</v>
          </cell>
          <cell r="I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O47">
            <v>0</v>
          </cell>
          <cell r="AP47">
            <v>0</v>
          </cell>
          <cell r="AU47">
            <v>0</v>
          </cell>
          <cell r="AV47">
            <v>0</v>
          </cell>
        </row>
        <row r="48">
          <cell r="B48">
            <v>40</v>
          </cell>
          <cell r="C48">
            <v>0</v>
          </cell>
          <cell r="H48">
            <v>0</v>
          </cell>
          <cell r="I48">
            <v>0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I48">
            <v>0</v>
          </cell>
          <cell r="AJ48">
            <v>0</v>
          </cell>
          <cell r="AO48">
            <v>0</v>
          </cell>
          <cell r="AP48">
            <v>0</v>
          </cell>
          <cell r="AU48">
            <v>0</v>
          </cell>
          <cell r="AV48">
            <v>0</v>
          </cell>
        </row>
      </sheetData>
      <sheetData sheetId="2" refreshError="1"/>
      <sheetData sheetId="3" refreshError="1">
        <row r="11">
          <cell r="G11">
            <v>186.13238000000001</v>
          </cell>
        </row>
        <row r="12">
          <cell r="G12">
            <v>226.95400000000001</v>
          </cell>
          <cell r="I12">
            <v>2400</v>
          </cell>
          <cell r="J12">
            <v>30</v>
          </cell>
        </row>
        <row r="13">
          <cell r="G13">
            <v>193.32944000000001</v>
          </cell>
        </row>
        <row r="14">
          <cell r="G14">
            <v>13.42023</v>
          </cell>
        </row>
        <row r="15">
          <cell r="G15">
            <v>13.26605</v>
          </cell>
        </row>
        <row r="16">
          <cell r="G16">
            <v>58.487659999999998</v>
          </cell>
        </row>
        <row r="17">
          <cell r="G17">
            <v>153.75</v>
          </cell>
        </row>
        <row r="18">
          <cell r="G18">
            <v>0.76019999999999999</v>
          </cell>
          <cell r="H18">
            <v>2.27</v>
          </cell>
          <cell r="J18">
            <v>36</v>
          </cell>
        </row>
        <row r="19">
          <cell r="G19">
            <v>0.99</v>
          </cell>
          <cell r="H19">
            <v>12.8</v>
          </cell>
          <cell r="J19">
            <v>70</v>
          </cell>
        </row>
        <row r="20">
          <cell r="G20">
            <v>0.92987999999999993</v>
          </cell>
        </row>
        <row r="21">
          <cell r="G21">
            <v>0.83979999999999999</v>
          </cell>
          <cell r="H21">
            <v>7.99</v>
          </cell>
          <cell r="J21">
            <v>60</v>
          </cell>
        </row>
        <row r="22">
          <cell r="G22">
            <v>0.625</v>
          </cell>
        </row>
        <row r="23">
          <cell r="G23">
            <v>0.11</v>
          </cell>
          <cell r="H23">
            <v>2.89</v>
          </cell>
          <cell r="J23">
            <v>60</v>
          </cell>
        </row>
        <row r="24">
          <cell r="G24">
            <v>0.22</v>
          </cell>
        </row>
        <row r="25">
          <cell r="G25">
            <v>1.1000000000000001</v>
          </cell>
          <cell r="H25">
            <v>9.15</v>
          </cell>
          <cell r="J25">
            <v>60</v>
          </cell>
        </row>
      </sheetData>
      <sheetData sheetId="4" refreshError="1"/>
      <sheetData sheetId="5" refreshError="1"/>
      <sheetData sheetId="6" refreshError="1">
        <row r="9">
          <cell r="E9">
            <v>2</v>
          </cell>
          <cell r="H9">
            <v>0</v>
          </cell>
          <cell r="K9">
            <v>13</v>
          </cell>
          <cell r="N9">
            <v>36</v>
          </cell>
          <cell r="Q9">
            <v>0</v>
          </cell>
          <cell r="T9">
            <v>16060</v>
          </cell>
          <cell r="W9">
            <v>0</v>
          </cell>
          <cell r="Z9">
            <v>93088.320000000007</v>
          </cell>
          <cell r="AC9">
            <v>0</v>
          </cell>
          <cell r="AF9">
            <v>0</v>
          </cell>
          <cell r="AI9">
            <v>1716.5930000000001</v>
          </cell>
          <cell r="AL9">
            <v>0</v>
          </cell>
          <cell r="AO9">
            <v>0</v>
          </cell>
          <cell r="AR9">
            <v>0</v>
          </cell>
          <cell r="AU9">
            <v>0</v>
          </cell>
        </row>
        <row r="10">
          <cell r="E10">
            <v>2275</v>
          </cell>
          <cell r="H10">
            <v>0</v>
          </cell>
          <cell r="K10">
            <v>539</v>
          </cell>
          <cell r="N10">
            <v>38240</v>
          </cell>
          <cell r="Q10">
            <v>12918</v>
          </cell>
          <cell r="T10">
            <v>350</v>
          </cell>
          <cell r="W10">
            <v>0</v>
          </cell>
          <cell r="Z10">
            <v>4833614.76</v>
          </cell>
          <cell r="AC10">
            <v>897.49800000000005</v>
          </cell>
          <cell r="AF10">
            <v>9933.5918000000001</v>
          </cell>
          <cell r="AI10">
            <v>592714.89330000011</v>
          </cell>
          <cell r="AL10">
            <v>0</v>
          </cell>
          <cell r="AO10">
            <v>0</v>
          </cell>
          <cell r="AR10">
            <v>0</v>
          </cell>
          <cell r="AU10">
            <v>0</v>
          </cell>
        </row>
        <row r="11">
          <cell r="E11">
            <v>1350</v>
          </cell>
          <cell r="H11">
            <v>0</v>
          </cell>
          <cell r="K11">
            <v>133</v>
          </cell>
          <cell r="N11">
            <v>10898</v>
          </cell>
          <cell r="Q11">
            <v>1689</v>
          </cell>
          <cell r="T11">
            <v>0</v>
          </cell>
          <cell r="W11">
            <v>35</v>
          </cell>
          <cell r="Z11">
            <v>343240.56</v>
          </cell>
          <cell r="AC11">
            <v>0</v>
          </cell>
          <cell r="AF11">
            <v>353443.66200000001</v>
          </cell>
          <cell r="AI11">
            <v>43869.744100000004</v>
          </cell>
          <cell r="AL11">
            <v>53.25</v>
          </cell>
          <cell r="AO11">
            <v>0</v>
          </cell>
          <cell r="AR11">
            <v>9863.75</v>
          </cell>
          <cell r="AU11">
            <v>1435.8</v>
          </cell>
        </row>
        <row r="12">
          <cell r="E12">
            <v>459</v>
          </cell>
          <cell r="H12">
            <v>0</v>
          </cell>
          <cell r="K12">
            <v>610</v>
          </cell>
          <cell r="N12">
            <v>2309</v>
          </cell>
          <cell r="Q12">
            <v>1820</v>
          </cell>
          <cell r="T12">
            <v>41597</v>
          </cell>
          <cell r="W12">
            <v>0</v>
          </cell>
          <cell r="Z12">
            <v>878092.80000000005</v>
          </cell>
          <cell r="AC12">
            <v>0</v>
          </cell>
          <cell r="AF12">
            <v>0</v>
          </cell>
          <cell r="AI12">
            <v>18301.7595</v>
          </cell>
          <cell r="AL12">
            <v>453</v>
          </cell>
          <cell r="AO12">
            <v>10712</v>
          </cell>
          <cell r="AR12">
            <v>2983.75</v>
          </cell>
          <cell r="AU12">
            <v>6887.4</v>
          </cell>
        </row>
        <row r="13">
          <cell r="E13">
            <v>22</v>
          </cell>
          <cell r="H13">
            <v>0</v>
          </cell>
          <cell r="K13">
            <v>920</v>
          </cell>
          <cell r="N13">
            <v>0</v>
          </cell>
          <cell r="Q13">
            <v>0</v>
          </cell>
          <cell r="T13">
            <v>16200</v>
          </cell>
          <cell r="W13">
            <v>25</v>
          </cell>
          <cell r="Z13">
            <v>672408.36</v>
          </cell>
          <cell r="AC13">
            <v>0</v>
          </cell>
          <cell r="AF13">
            <v>0</v>
          </cell>
          <cell r="AI13">
            <v>33861.0818</v>
          </cell>
          <cell r="AL13">
            <v>276</v>
          </cell>
          <cell r="AO13">
            <v>0</v>
          </cell>
          <cell r="AR13">
            <v>0</v>
          </cell>
          <cell r="AU13">
            <v>300</v>
          </cell>
        </row>
        <row r="14">
          <cell r="E14">
            <v>859</v>
          </cell>
          <cell r="H14">
            <v>0</v>
          </cell>
          <cell r="K14">
            <v>2284</v>
          </cell>
          <cell r="N14">
            <v>2817</v>
          </cell>
          <cell r="Q14">
            <v>0</v>
          </cell>
          <cell r="T14">
            <v>42338</v>
          </cell>
          <cell r="W14">
            <v>10</v>
          </cell>
          <cell r="Z14">
            <v>634821.72</v>
          </cell>
          <cell r="AC14">
            <v>0</v>
          </cell>
          <cell r="AF14">
            <v>0</v>
          </cell>
          <cell r="AI14">
            <v>391692.60190000007</v>
          </cell>
          <cell r="AL14">
            <v>0</v>
          </cell>
          <cell r="AO14">
            <v>0</v>
          </cell>
          <cell r="AR14">
            <v>0</v>
          </cell>
          <cell r="AU14">
            <v>144000</v>
          </cell>
        </row>
        <row r="15">
          <cell r="E15">
            <v>15390</v>
          </cell>
          <cell r="H15">
            <v>0</v>
          </cell>
          <cell r="K15">
            <v>404</v>
          </cell>
          <cell r="N15">
            <v>10304</v>
          </cell>
          <cell r="Q15">
            <v>6529</v>
          </cell>
          <cell r="T15">
            <v>5974</v>
          </cell>
          <cell r="W15">
            <v>0</v>
          </cell>
          <cell r="Z15">
            <v>864918.6</v>
          </cell>
          <cell r="AC15">
            <v>32361.213600000003</v>
          </cell>
          <cell r="AF15">
            <v>316546.45439999999</v>
          </cell>
          <cell r="AI15">
            <v>54849.771900000007</v>
          </cell>
          <cell r="AL15">
            <v>666.75</v>
          </cell>
          <cell r="AO15">
            <v>822</v>
          </cell>
          <cell r="AR15">
            <v>2226.25</v>
          </cell>
          <cell r="AU15">
            <v>25578.6</v>
          </cell>
        </row>
        <row r="16">
          <cell r="E16">
            <v>10730</v>
          </cell>
          <cell r="H16">
            <v>0</v>
          </cell>
          <cell r="K16">
            <v>512</v>
          </cell>
          <cell r="N16">
            <v>5230</v>
          </cell>
          <cell r="Q16">
            <v>651</v>
          </cell>
          <cell r="T16">
            <v>4108</v>
          </cell>
          <cell r="W16">
            <v>0</v>
          </cell>
          <cell r="Z16">
            <v>1568470.8</v>
          </cell>
          <cell r="AC16">
            <v>1997202.2993999999</v>
          </cell>
          <cell r="AF16">
            <v>7965533.1524999999</v>
          </cell>
          <cell r="AI16">
            <v>256607.01180000001</v>
          </cell>
          <cell r="AL16">
            <v>0</v>
          </cell>
          <cell r="AO16">
            <v>0</v>
          </cell>
          <cell r="AR16">
            <v>0</v>
          </cell>
          <cell r="AU16">
            <v>32136</v>
          </cell>
        </row>
        <row r="17">
          <cell r="E17">
            <v>11255</v>
          </cell>
          <cell r="H17">
            <v>0</v>
          </cell>
          <cell r="K17">
            <v>2816</v>
          </cell>
          <cell r="N17">
            <v>77045</v>
          </cell>
          <cell r="Q17">
            <v>18412</v>
          </cell>
          <cell r="T17">
            <v>63581</v>
          </cell>
          <cell r="W17">
            <v>38</v>
          </cell>
          <cell r="Z17">
            <v>1719024.84</v>
          </cell>
          <cell r="AC17">
            <v>107732.5258</v>
          </cell>
          <cell r="AF17">
            <v>850281.36269999994</v>
          </cell>
          <cell r="AI17">
            <v>54457.114099999999</v>
          </cell>
          <cell r="AL17">
            <v>2867.25</v>
          </cell>
          <cell r="AO17">
            <v>0</v>
          </cell>
          <cell r="AR17">
            <v>0</v>
          </cell>
          <cell r="AU17">
            <v>0</v>
          </cell>
        </row>
        <row r="18">
          <cell r="E18">
            <v>893</v>
          </cell>
          <cell r="H18">
            <v>0</v>
          </cell>
          <cell r="K18">
            <v>314</v>
          </cell>
          <cell r="N18">
            <v>20759</v>
          </cell>
          <cell r="Q18">
            <v>0</v>
          </cell>
          <cell r="T18">
            <v>41484</v>
          </cell>
          <cell r="W18">
            <v>17</v>
          </cell>
          <cell r="Z18">
            <v>1808620.32</v>
          </cell>
          <cell r="AC18">
            <v>569.84</v>
          </cell>
          <cell r="AF18">
            <v>0</v>
          </cell>
          <cell r="AI18">
            <v>28627.014999999999</v>
          </cell>
          <cell r="AL18">
            <v>0</v>
          </cell>
          <cell r="AO18">
            <v>16000</v>
          </cell>
          <cell r="AR18">
            <v>0</v>
          </cell>
          <cell r="AU18">
            <v>0</v>
          </cell>
        </row>
        <row r="19">
          <cell r="E19">
            <v>4777</v>
          </cell>
          <cell r="H19">
            <v>0</v>
          </cell>
          <cell r="K19">
            <v>375</v>
          </cell>
          <cell r="N19">
            <v>1060</v>
          </cell>
          <cell r="Q19">
            <v>700</v>
          </cell>
          <cell r="T19">
            <v>19571</v>
          </cell>
          <cell r="W19">
            <v>26</v>
          </cell>
          <cell r="Z19">
            <v>620129.64</v>
          </cell>
          <cell r="AC19">
            <v>0</v>
          </cell>
          <cell r="AF19">
            <v>0</v>
          </cell>
          <cell r="AI19">
            <v>24394.122800000001</v>
          </cell>
          <cell r="AL19">
            <v>1049.25</v>
          </cell>
          <cell r="AO19">
            <v>0</v>
          </cell>
          <cell r="AR19">
            <v>2550</v>
          </cell>
          <cell r="AU19">
            <v>2704.2</v>
          </cell>
        </row>
        <row r="20">
          <cell r="E20">
            <v>15106</v>
          </cell>
          <cell r="H20">
            <v>0</v>
          </cell>
          <cell r="K20">
            <v>1463</v>
          </cell>
          <cell r="N20">
            <v>18088</v>
          </cell>
          <cell r="Q20">
            <v>38667</v>
          </cell>
          <cell r="T20">
            <v>27826</v>
          </cell>
          <cell r="W20">
            <v>0</v>
          </cell>
          <cell r="Z20">
            <v>1637266.8</v>
          </cell>
          <cell r="AC20">
            <v>4975892.7410000004</v>
          </cell>
          <cell r="AF20">
            <v>10536723.172799999</v>
          </cell>
          <cell r="AI20">
            <v>389824.90760000004</v>
          </cell>
          <cell r="AL20">
            <v>0</v>
          </cell>
          <cell r="AO20">
            <v>90000</v>
          </cell>
          <cell r="AR20">
            <v>0</v>
          </cell>
          <cell r="AU20">
            <v>0</v>
          </cell>
        </row>
        <row r="21">
          <cell r="E21">
            <v>15564</v>
          </cell>
          <cell r="H21">
            <v>0</v>
          </cell>
          <cell r="K21">
            <v>84</v>
          </cell>
          <cell r="N21">
            <v>20846</v>
          </cell>
          <cell r="Q21">
            <v>16315</v>
          </cell>
          <cell r="T21">
            <v>2550</v>
          </cell>
          <cell r="W21">
            <v>5</v>
          </cell>
          <cell r="Z21">
            <v>2020911.36</v>
          </cell>
          <cell r="AC21">
            <v>2672585.2150000003</v>
          </cell>
          <cell r="AF21">
            <v>4229047.8405999998</v>
          </cell>
          <cell r="AI21">
            <v>320473.52250000002</v>
          </cell>
          <cell r="AL21">
            <v>760.5</v>
          </cell>
          <cell r="AO21">
            <v>38052</v>
          </cell>
          <cell r="AR21">
            <v>2750</v>
          </cell>
          <cell r="AU21">
            <v>108252</v>
          </cell>
        </row>
        <row r="22">
          <cell r="E22">
            <v>9</v>
          </cell>
          <cell r="H22">
            <v>0</v>
          </cell>
          <cell r="K22">
            <v>3</v>
          </cell>
          <cell r="N22">
            <v>6558</v>
          </cell>
          <cell r="Q22">
            <v>0</v>
          </cell>
          <cell r="T22">
            <v>281045</v>
          </cell>
          <cell r="W22">
            <v>0</v>
          </cell>
          <cell r="Z22">
            <v>358857.72</v>
          </cell>
          <cell r="AC22">
            <v>8379.4972000000016</v>
          </cell>
          <cell r="AF22">
            <v>68975.130399999995</v>
          </cell>
          <cell r="AI22">
            <v>22727.8969</v>
          </cell>
          <cell r="AL22">
            <v>0</v>
          </cell>
          <cell r="AO22">
            <v>652</v>
          </cell>
          <cell r="AR22">
            <v>0</v>
          </cell>
          <cell r="AU22">
            <v>0</v>
          </cell>
        </row>
        <row r="23">
          <cell r="E23">
            <v>12</v>
          </cell>
          <cell r="H23">
            <v>0</v>
          </cell>
          <cell r="K23">
            <v>723</v>
          </cell>
          <cell r="N23">
            <v>0</v>
          </cell>
          <cell r="Q23">
            <v>0</v>
          </cell>
          <cell r="T23">
            <v>1376</v>
          </cell>
          <cell r="W23">
            <v>119</v>
          </cell>
          <cell r="Z23">
            <v>378853.8</v>
          </cell>
          <cell r="AC23">
            <v>0</v>
          </cell>
          <cell r="AF23">
            <v>0</v>
          </cell>
          <cell r="AI23">
            <v>22046.3992</v>
          </cell>
          <cell r="AL23">
            <v>135</v>
          </cell>
          <cell r="AO23">
            <v>0</v>
          </cell>
          <cell r="AR23">
            <v>0</v>
          </cell>
          <cell r="AU23">
            <v>5515.2</v>
          </cell>
        </row>
        <row r="24">
          <cell r="E24">
            <v>44</v>
          </cell>
          <cell r="H24">
            <v>0</v>
          </cell>
          <cell r="K24">
            <v>164</v>
          </cell>
          <cell r="N24">
            <v>1010</v>
          </cell>
          <cell r="Q24">
            <v>0</v>
          </cell>
          <cell r="T24">
            <v>2614</v>
          </cell>
          <cell r="W24">
            <v>0</v>
          </cell>
          <cell r="Z24">
            <v>208286.52</v>
          </cell>
          <cell r="AC24">
            <v>253896</v>
          </cell>
          <cell r="AF24">
            <v>0</v>
          </cell>
          <cell r="AI24">
            <v>386724</v>
          </cell>
          <cell r="AL24">
            <v>4008.81</v>
          </cell>
          <cell r="AO24">
            <v>0</v>
          </cell>
          <cell r="AR24">
            <v>0</v>
          </cell>
          <cell r="AU24">
            <v>0</v>
          </cell>
        </row>
        <row r="25">
          <cell r="E25">
            <v>260</v>
          </cell>
          <cell r="H25">
            <v>0</v>
          </cell>
          <cell r="K25">
            <v>1559</v>
          </cell>
          <cell r="N25">
            <v>114</v>
          </cell>
          <cell r="Q25">
            <v>33</v>
          </cell>
          <cell r="T25">
            <v>9495</v>
          </cell>
          <cell r="W25">
            <v>90</v>
          </cell>
          <cell r="Z25">
            <v>417708.72</v>
          </cell>
          <cell r="AC25">
            <v>0</v>
          </cell>
          <cell r="AF25">
            <v>0</v>
          </cell>
          <cell r="AI25">
            <v>3683.9936000000002</v>
          </cell>
          <cell r="AL25">
            <v>0</v>
          </cell>
          <cell r="AO25">
            <v>0</v>
          </cell>
          <cell r="AR25">
            <v>0</v>
          </cell>
          <cell r="AU25">
            <v>0</v>
          </cell>
        </row>
        <row r="26">
          <cell r="E26">
            <v>8713</v>
          </cell>
          <cell r="H26">
            <v>0</v>
          </cell>
          <cell r="K26">
            <v>88</v>
          </cell>
          <cell r="N26">
            <v>10935</v>
          </cell>
          <cell r="Q26">
            <v>12127</v>
          </cell>
          <cell r="T26">
            <v>1456</v>
          </cell>
          <cell r="W26">
            <v>0</v>
          </cell>
          <cell r="Z26">
            <v>3226658.76</v>
          </cell>
          <cell r="AC26">
            <v>824749.37639999995</v>
          </cell>
          <cell r="AF26">
            <v>23956179.809099998</v>
          </cell>
          <cell r="AI26">
            <v>285155.90639999998</v>
          </cell>
          <cell r="AL26">
            <v>0</v>
          </cell>
          <cell r="AO26">
            <v>182410</v>
          </cell>
          <cell r="AR26">
            <v>0</v>
          </cell>
          <cell r="AU26">
            <v>0</v>
          </cell>
        </row>
        <row r="27">
          <cell r="E27">
            <v>3259</v>
          </cell>
          <cell r="H27">
            <v>0</v>
          </cell>
          <cell r="K27">
            <v>185</v>
          </cell>
          <cell r="N27">
            <v>2842</v>
          </cell>
          <cell r="Q27">
            <v>4162</v>
          </cell>
          <cell r="T27">
            <v>1168</v>
          </cell>
          <cell r="W27">
            <v>0</v>
          </cell>
          <cell r="Z27">
            <v>905403.72</v>
          </cell>
          <cell r="AC27">
            <v>12608.4223</v>
          </cell>
          <cell r="AF27">
            <v>422759.74619999999</v>
          </cell>
          <cell r="AI27">
            <v>110087.06210000001</v>
          </cell>
          <cell r="AL27">
            <v>1411.5</v>
          </cell>
          <cell r="AO27">
            <v>43194</v>
          </cell>
          <cell r="AR27">
            <v>6081.25</v>
          </cell>
          <cell r="AU27">
            <v>9476.4</v>
          </cell>
        </row>
        <row r="28">
          <cell r="E28">
            <v>2608</v>
          </cell>
          <cell r="H28">
            <v>0</v>
          </cell>
          <cell r="K28">
            <v>1466</v>
          </cell>
          <cell r="N28">
            <v>3138</v>
          </cell>
          <cell r="Q28">
            <v>789</v>
          </cell>
          <cell r="T28">
            <v>0</v>
          </cell>
          <cell r="W28">
            <v>3</v>
          </cell>
          <cell r="Z28">
            <v>419385.72</v>
          </cell>
          <cell r="AC28">
            <v>0</v>
          </cell>
          <cell r="AF28">
            <v>92746.5</v>
          </cell>
          <cell r="AI28">
            <v>34644.3416</v>
          </cell>
          <cell r="AL28">
            <v>62.25</v>
          </cell>
          <cell r="AO28">
            <v>440</v>
          </cell>
          <cell r="AR28">
            <v>396.25</v>
          </cell>
          <cell r="AU28">
            <v>0</v>
          </cell>
        </row>
        <row r="29">
          <cell r="E29">
            <v>1205</v>
          </cell>
          <cell r="H29">
            <v>0</v>
          </cell>
          <cell r="K29">
            <v>304</v>
          </cell>
          <cell r="N29">
            <v>17156</v>
          </cell>
          <cell r="Q29">
            <v>12349</v>
          </cell>
          <cell r="T29">
            <v>0</v>
          </cell>
          <cell r="W29">
            <v>0</v>
          </cell>
          <cell r="Z29">
            <v>197433.60000000001</v>
          </cell>
          <cell r="AC29">
            <v>0</v>
          </cell>
          <cell r="AF29">
            <v>0</v>
          </cell>
          <cell r="AI29">
            <v>13831.422399999999</v>
          </cell>
          <cell r="AL29">
            <v>0</v>
          </cell>
          <cell r="AO29">
            <v>0</v>
          </cell>
          <cell r="AR29">
            <v>0</v>
          </cell>
          <cell r="AU29">
            <v>0</v>
          </cell>
        </row>
        <row r="30">
          <cell r="E30">
            <v>2715</v>
          </cell>
          <cell r="H30">
            <v>0</v>
          </cell>
          <cell r="K30">
            <v>13</v>
          </cell>
          <cell r="N30">
            <v>12043</v>
          </cell>
          <cell r="Q30">
            <v>6721</v>
          </cell>
          <cell r="T30">
            <v>176</v>
          </cell>
          <cell r="W30">
            <v>7</v>
          </cell>
          <cell r="Z30">
            <v>8444.2800000000007</v>
          </cell>
          <cell r="AC30">
            <v>3561.5</v>
          </cell>
          <cell r="AF30">
            <v>98929.600000000006</v>
          </cell>
          <cell r="AI30">
            <v>64757.7</v>
          </cell>
          <cell r="AL30">
            <v>216</v>
          </cell>
          <cell r="AO30">
            <v>2000</v>
          </cell>
          <cell r="AR30">
            <v>0</v>
          </cell>
          <cell r="AU30">
            <v>10752</v>
          </cell>
        </row>
        <row r="31">
          <cell r="E31">
            <v>4464</v>
          </cell>
          <cell r="H31">
            <v>0</v>
          </cell>
          <cell r="K31">
            <v>396</v>
          </cell>
          <cell r="N31">
            <v>3382</v>
          </cell>
          <cell r="Q31">
            <v>299</v>
          </cell>
          <cell r="T31">
            <v>426</v>
          </cell>
          <cell r="W31">
            <v>0</v>
          </cell>
          <cell r="Z31">
            <v>0</v>
          </cell>
          <cell r="AC31">
            <v>0</v>
          </cell>
          <cell r="AF31">
            <v>218054.9712</v>
          </cell>
          <cell r="AI31">
            <v>13888.9848</v>
          </cell>
          <cell r="AL31">
            <v>0</v>
          </cell>
          <cell r="AO31">
            <v>0</v>
          </cell>
          <cell r="AR31">
            <v>0</v>
          </cell>
          <cell r="AU31">
            <v>571.79999999999995</v>
          </cell>
        </row>
        <row r="32">
          <cell r="E32">
            <v>27</v>
          </cell>
          <cell r="H32">
            <v>0</v>
          </cell>
          <cell r="K32">
            <v>3</v>
          </cell>
          <cell r="N32">
            <v>895</v>
          </cell>
          <cell r="Q32">
            <v>0</v>
          </cell>
          <cell r="T32">
            <v>13800</v>
          </cell>
          <cell r="W32">
            <v>0</v>
          </cell>
          <cell r="Z32">
            <v>119514.72</v>
          </cell>
          <cell r="AC32">
            <v>0</v>
          </cell>
          <cell r="AF32">
            <v>0</v>
          </cell>
          <cell r="AI32">
            <v>1839.941</v>
          </cell>
          <cell r="AL32">
            <v>0</v>
          </cell>
          <cell r="AO32">
            <v>0</v>
          </cell>
          <cell r="AR32">
            <v>0</v>
          </cell>
          <cell r="AU32">
            <v>0</v>
          </cell>
        </row>
        <row r="33">
          <cell r="E33">
            <v>33</v>
          </cell>
          <cell r="H33">
            <v>0</v>
          </cell>
          <cell r="K33">
            <v>0</v>
          </cell>
          <cell r="N33">
            <v>10</v>
          </cell>
          <cell r="Q33">
            <v>0</v>
          </cell>
          <cell r="T33">
            <v>36428</v>
          </cell>
          <cell r="W33">
            <v>0</v>
          </cell>
          <cell r="Z33">
            <v>65364</v>
          </cell>
          <cell r="AC33">
            <v>2493.0500000000002</v>
          </cell>
          <cell r="AF33">
            <v>4151.51</v>
          </cell>
          <cell r="AI33">
            <v>87.371499999999997</v>
          </cell>
          <cell r="AL33">
            <v>0</v>
          </cell>
          <cell r="AO33">
            <v>0</v>
          </cell>
          <cell r="AR33">
            <v>0</v>
          </cell>
          <cell r="AU33">
            <v>0</v>
          </cell>
        </row>
        <row r="34">
          <cell r="E34">
            <v>277</v>
          </cell>
          <cell r="H34">
            <v>0</v>
          </cell>
          <cell r="K34">
            <v>1212</v>
          </cell>
          <cell r="N34">
            <v>348</v>
          </cell>
          <cell r="Q34">
            <v>0</v>
          </cell>
          <cell r="T34">
            <v>4330</v>
          </cell>
          <cell r="W34">
            <v>0</v>
          </cell>
          <cell r="Z34">
            <v>23541.96</v>
          </cell>
          <cell r="AC34">
            <v>0</v>
          </cell>
          <cell r="AF34">
            <v>0</v>
          </cell>
          <cell r="AI34">
            <v>1349.6327000000001</v>
          </cell>
          <cell r="AL34">
            <v>0</v>
          </cell>
          <cell r="AO34">
            <v>15880</v>
          </cell>
          <cell r="AR34">
            <v>476.25</v>
          </cell>
          <cell r="AU34">
            <v>0</v>
          </cell>
        </row>
        <row r="35">
          <cell r="E35">
            <v>2402</v>
          </cell>
          <cell r="H35">
            <v>0</v>
          </cell>
          <cell r="K35">
            <v>111</v>
          </cell>
          <cell r="N35">
            <v>100</v>
          </cell>
          <cell r="Q35">
            <v>70</v>
          </cell>
          <cell r="T35">
            <v>2358</v>
          </cell>
          <cell r="W35">
            <v>0</v>
          </cell>
          <cell r="Z35">
            <v>116812.8</v>
          </cell>
          <cell r="AC35">
            <v>0</v>
          </cell>
          <cell r="AF35">
            <v>15899.4</v>
          </cell>
          <cell r="AI35">
            <v>4647.1359000000002</v>
          </cell>
          <cell r="AL35">
            <v>0</v>
          </cell>
          <cell r="AO35">
            <v>120000</v>
          </cell>
          <cell r="AR35">
            <v>187.5</v>
          </cell>
          <cell r="AU35">
            <v>0</v>
          </cell>
        </row>
        <row r="36">
          <cell r="E36">
            <v>4536</v>
          </cell>
          <cell r="H36">
            <v>0</v>
          </cell>
          <cell r="K36">
            <v>2367</v>
          </cell>
          <cell r="N36">
            <v>3093</v>
          </cell>
          <cell r="Q36">
            <v>334</v>
          </cell>
          <cell r="T36">
            <v>13388</v>
          </cell>
          <cell r="W36">
            <v>0</v>
          </cell>
          <cell r="Z36">
            <v>61732.32</v>
          </cell>
          <cell r="AC36">
            <v>0</v>
          </cell>
          <cell r="AF36">
            <v>0</v>
          </cell>
          <cell r="AI36">
            <v>6044.0520000000006</v>
          </cell>
          <cell r="AL36">
            <v>120</v>
          </cell>
          <cell r="AO36">
            <v>11110</v>
          </cell>
          <cell r="AR36">
            <v>3266.25</v>
          </cell>
          <cell r="AU36">
            <v>1860</v>
          </cell>
        </row>
        <row r="37">
          <cell r="E37">
            <v>564</v>
          </cell>
          <cell r="H37">
            <v>0</v>
          </cell>
          <cell r="K37">
            <v>120</v>
          </cell>
          <cell r="N37">
            <v>8391</v>
          </cell>
          <cell r="Q37">
            <v>766</v>
          </cell>
          <cell r="T37">
            <v>4426</v>
          </cell>
          <cell r="W37">
            <v>0</v>
          </cell>
          <cell r="Z37">
            <v>118592.76</v>
          </cell>
          <cell r="AC37">
            <v>0</v>
          </cell>
          <cell r="AF37">
            <v>163993.478</v>
          </cell>
          <cell r="AI37">
            <v>13568.28</v>
          </cell>
          <cell r="AL37">
            <v>0</v>
          </cell>
          <cell r="AO37">
            <v>66000</v>
          </cell>
          <cell r="AR37">
            <v>0</v>
          </cell>
          <cell r="AU37">
            <v>0</v>
          </cell>
        </row>
        <row r="38">
          <cell r="E38">
            <v>23544</v>
          </cell>
          <cell r="H38">
            <v>0</v>
          </cell>
          <cell r="K38">
            <v>403</v>
          </cell>
          <cell r="N38">
            <v>13476</v>
          </cell>
          <cell r="Q38">
            <v>10328</v>
          </cell>
          <cell r="T38">
            <v>70908</v>
          </cell>
          <cell r="W38">
            <v>0</v>
          </cell>
          <cell r="Z38">
            <v>121422.6</v>
          </cell>
          <cell r="AC38">
            <v>28848.15</v>
          </cell>
          <cell r="AF38">
            <v>10334.61</v>
          </cell>
          <cell r="AI38">
            <v>38773.4159</v>
          </cell>
          <cell r="AL38">
            <v>54.75</v>
          </cell>
          <cell r="AO38">
            <v>0</v>
          </cell>
          <cell r="AR38">
            <v>3210</v>
          </cell>
          <cell r="AU38">
            <v>3976.8</v>
          </cell>
        </row>
        <row r="39">
          <cell r="E39">
            <v>4747</v>
          </cell>
          <cell r="H39">
            <v>0</v>
          </cell>
          <cell r="K39">
            <v>167</v>
          </cell>
          <cell r="N39">
            <v>2811</v>
          </cell>
          <cell r="Q39">
            <v>1053</v>
          </cell>
          <cell r="T39">
            <v>5708</v>
          </cell>
          <cell r="W39">
            <v>0</v>
          </cell>
          <cell r="Z39">
            <v>214053.84</v>
          </cell>
          <cell r="AC39">
            <v>701057.05680000002</v>
          </cell>
          <cell r="AF39">
            <v>337481.54769999994</v>
          </cell>
          <cell r="AI39">
            <v>26162.110800000002</v>
          </cell>
          <cell r="AL39">
            <v>1717.5</v>
          </cell>
          <cell r="AO39">
            <v>50070</v>
          </cell>
          <cell r="AR39">
            <v>731.25</v>
          </cell>
          <cell r="AU39">
            <v>4827.6000000000004</v>
          </cell>
        </row>
        <row r="40">
          <cell r="E40">
            <v>3103</v>
          </cell>
          <cell r="H40">
            <v>3</v>
          </cell>
          <cell r="K40">
            <v>4275</v>
          </cell>
          <cell r="N40">
            <v>2555</v>
          </cell>
          <cell r="Q40">
            <v>0</v>
          </cell>
          <cell r="T40">
            <v>0</v>
          </cell>
          <cell r="W40">
            <v>0</v>
          </cell>
          <cell r="Z40">
            <v>13303.68</v>
          </cell>
          <cell r="AC40">
            <v>427.38</v>
          </cell>
          <cell r="AF40">
            <v>60789.5893</v>
          </cell>
          <cell r="AI40">
            <v>2998.3842999999997</v>
          </cell>
          <cell r="AL40">
            <v>0</v>
          </cell>
          <cell r="AO40">
            <v>3000</v>
          </cell>
          <cell r="AR40">
            <v>0</v>
          </cell>
          <cell r="AU40">
            <v>0</v>
          </cell>
        </row>
        <row r="41">
          <cell r="E41">
            <v>77</v>
          </cell>
          <cell r="H41">
            <v>0</v>
          </cell>
          <cell r="K41">
            <v>102</v>
          </cell>
          <cell r="N41">
            <v>140</v>
          </cell>
          <cell r="Q41">
            <v>0</v>
          </cell>
          <cell r="T41">
            <v>14600</v>
          </cell>
          <cell r="W41">
            <v>0</v>
          </cell>
          <cell r="Z41">
            <v>217565.4</v>
          </cell>
          <cell r="AC41">
            <v>20443.009999999998</v>
          </cell>
          <cell r="AF41">
            <v>64049.849600000001</v>
          </cell>
          <cell r="AI41">
            <v>1911.8940000000002</v>
          </cell>
          <cell r="AL41">
            <v>22.5</v>
          </cell>
          <cell r="AO41">
            <v>6000</v>
          </cell>
          <cell r="AR41">
            <v>0</v>
          </cell>
          <cell r="AU41">
            <v>0</v>
          </cell>
        </row>
        <row r="42">
          <cell r="E42">
            <v>0</v>
          </cell>
          <cell r="F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F42">
            <v>0</v>
          </cell>
          <cell r="AG42">
            <v>0</v>
          </cell>
          <cell r="AI42">
            <v>0</v>
          </cell>
          <cell r="AJ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</row>
        <row r="43"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W43">
            <v>0</v>
          </cell>
          <cell r="X43">
            <v>0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F43">
            <v>0</v>
          </cell>
          <cell r="AG43">
            <v>0</v>
          </cell>
          <cell r="AI43">
            <v>0</v>
          </cell>
          <cell r="AJ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</row>
        <row r="44">
          <cell r="E44">
            <v>0</v>
          </cell>
          <cell r="F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</row>
        <row r="45">
          <cell r="E45">
            <v>0</v>
          </cell>
          <cell r="F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T45">
            <v>0</v>
          </cell>
          <cell r="U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</row>
        <row r="46">
          <cell r="E46">
            <v>0</v>
          </cell>
          <cell r="F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I46">
            <v>0</v>
          </cell>
          <cell r="AJ46">
            <v>0</v>
          </cell>
          <cell r="AL46">
            <v>0</v>
          </cell>
          <cell r="AM46">
            <v>0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</row>
        <row r="47">
          <cell r="E47">
            <v>0</v>
          </cell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T47">
            <v>0</v>
          </cell>
          <cell r="U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</row>
        <row r="48">
          <cell r="E48">
            <v>0</v>
          </cell>
          <cell r="F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I48">
            <v>0</v>
          </cell>
          <cell r="AJ48">
            <v>0</v>
          </cell>
          <cell r="AL48">
            <v>0</v>
          </cell>
          <cell r="AM48">
            <v>0</v>
          </cell>
          <cell r="AO48">
            <v>0</v>
          </cell>
          <cell r="AP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UNJUK"/>
      <sheetName val="kpop"/>
      <sheetName val="kpot tercatat"/>
      <sheetName val="parameter"/>
      <sheetName val="kpot tidak tercatat"/>
      <sheetName val="kpot unggas &amp; aneka ternak"/>
      <sheetName val="kpot total"/>
      <sheetName val="kprod"/>
      <sheetName val="pop"/>
      <sheetName val="prod"/>
      <sheetName val="masuk_keluar"/>
      <sheetName val="meter"/>
      <sheetName val="bunting, lahir &amp; mati"/>
      <sheetName val="alamat"/>
    </sheetNames>
    <sheetDataSet>
      <sheetData sheetId="0" refreshError="1"/>
      <sheetData sheetId="1" refreshError="1"/>
      <sheetData sheetId="2" refreshError="1"/>
      <sheetData sheetId="3" refreshError="1">
        <row r="18">
          <cell r="G18">
            <v>0.76019999999999999</v>
          </cell>
        </row>
        <row r="19">
          <cell r="G19">
            <v>0.99</v>
          </cell>
        </row>
      </sheetData>
      <sheetData sheetId="4" refreshError="1"/>
      <sheetData sheetId="5" refreshError="1"/>
      <sheetData sheetId="6" refreshError="1">
        <row r="9">
          <cell r="Z9">
            <v>97266</v>
          </cell>
          <cell r="AC9">
            <v>0</v>
          </cell>
        </row>
        <row r="10">
          <cell r="Z10">
            <v>4930286.4000000004</v>
          </cell>
          <cell r="AC10">
            <v>1121.8724999999999</v>
          </cell>
        </row>
        <row r="11">
          <cell r="Z11">
            <v>422245.2</v>
          </cell>
          <cell r="AC11">
            <v>0</v>
          </cell>
        </row>
        <row r="12">
          <cell r="Z12">
            <v>895653.72</v>
          </cell>
          <cell r="AC12">
            <v>0</v>
          </cell>
        </row>
        <row r="13">
          <cell r="Z13">
            <v>677450.28</v>
          </cell>
          <cell r="AC13">
            <v>0</v>
          </cell>
        </row>
        <row r="14">
          <cell r="Z14">
            <v>645003.84</v>
          </cell>
          <cell r="AC14">
            <v>0</v>
          </cell>
        </row>
        <row r="15">
          <cell r="Z15">
            <v>1081148.6399999999</v>
          </cell>
          <cell r="AC15">
            <v>37215.538099999998</v>
          </cell>
        </row>
        <row r="16">
          <cell r="Z16">
            <v>1555149.96</v>
          </cell>
          <cell r="AC16">
            <v>2870472.8394999998</v>
          </cell>
        </row>
        <row r="17">
          <cell r="Z17">
            <v>1739654.28</v>
          </cell>
          <cell r="AC17">
            <v>114723.75030000001</v>
          </cell>
        </row>
        <row r="18">
          <cell r="Z18">
            <v>1834127.88</v>
          </cell>
          <cell r="AC18">
            <v>569.84</v>
          </cell>
        </row>
        <row r="19">
          <cell r="Z19">
            <v>654259.31999999995</v>
          </cell>
          <cell r="AC19">
            <v>0</v>
          </cell>
        </row>
        <row r="20">
          <cell r="Z20">
            <v>1653408.12</v>
          </cell>
          <cell r="AC20">
            <v>10813192.6656</v>
          </cell>
        </row>
        <row r="21">
          <cell r="Z21">
            <v>2066382.24</v>
          </cell>
          <cell r="AC21">
            <v>3117541.9298</v>
          </cell>
        </row>
        <row r="22">
          <cell r="Z22">
            <v>394742.4</v>
          </cell>
          <cell r="AC22">
            <v>15111.444500000001</v>
          </cell>
        </row>
        <row r="23">
          <cell r="Z23">
            <v>368974.32</v>
          </cell>
          <cell r="AC23">
            <v>0</v>
          </cell>
        </row>
        <row r="24">
          <cell r="Z24">
            <v>209085.24</v>
          </cell>
        </row>
        <row r="25">
          <cell r="Z25">
            <v>246689.04</v>
          </cell>
          <cell r="AC25">
            <v>0</v>
          </cell>
        </row>
        <row r="26">
          <cell r="Z26">
            <v>3132793.56</v>
          </cell>
          <cell r="AC26">
            <v>833352.53579999995</v>
          </cell>
        </row>
        <row r="27">
          <cell r="Z27">
            <v>905472.36</v>
          </cell>
          <cell r="AC27">
            <v>7093.0834000000004</v>
          </cell>
        </row>
        <row r="28">
          <cell r="Z28">
            <v>439188.36</v>
          </cell>
          <cell r="AC28">
            <v>0</v>
          </cell>
        </row>
        <row r="29">
          <cell r="Z29">
            <v>215484.67662539412</v>
          </cell>
          <cell r="AC29">
            <v>0</v>
          </cell>
        </row>
        <row r="30">
          <cell r="Z30">
            <v>10171.200000000001</v>
          </cell>
          <cell r="AC30">
            <v>0</v>
          </cell>
        </row>
        <row r="31">
          <cell r="Z31">
            <v>174417.36</v>
          </cell>
          <cell r="AC31">
            <v>0</v>
          </cell>
        </row>
        <row r="32">
          <cell r="Z32">
            <v>119600.52</v>
          </cell>
          <cell r="AC32">
            <v>0</v>
          </cell>
        </row>
        <row r="33">
          <cell r="Z33">
            <v>67326.48</v>
          </cell>
          <cell r="AC33">
            <v>3917.65</v>
          </cell>
        </row>
        <row r="34">
          <cell r="Z34">
            <v>18247.32</v>
          </cell>
          <cell r="AC34">
            <v>0</v>
          </cell>
        </row>
        <row r="35">
          <cell r="Z35">
            <v>5743.92</v>
          </cell>
          <cell r="AC35">
            <v>0</v>
          </cell>
        </row>
        <row r="36">
          <cell r="Z36">
            <v>61791.6</v>
          </cell>
          <cell r="AC36">
            <v>0</v>
          </cell>
        </row>
        <row r="37">
          <cell r="Z37">
            <v>77455.56</v>
          </cell>
          <cell r="AC37">
            <v>0</v>
          </cell>
        </row>
        <row r="38">
          <cell r="Z38">
            <v>134913.48000000001</v>
          </cell>
          <cell r="AC38">
            <v>32053.5</v>
          </cell>
        </row>
        <row r="39">
          <cell r="Z39">
            <v>225304.56</v>
          </cell>
          <cell r="AC39">
            <v>714911.29180000012</v>
          </cell>
        </row>
        <row r="40">
          <cell r="Z40">
            <v>53568.84</v>
          </cell>
          <cell r="AC40">
            <v>1032.835</v>
          </cell>
        </row>
        <row r="41">
          <cell r="Z41">
            <v>247216.32</v>
          </cell>
          <cell r="AC41">
            <v>21020.685300000001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1"/>
  <sheetViews>
    <sheetView tabSelected="1" view="pageBreakPreview" topLeftCell="A33" zoomScale="60" zoomScaleNormal="100" workbookViewId="0">
      <selection activeCell="D11" sqref="D11"/>
    </sheetView>
  </sheetViews>
  <sheetFormatPr defaultColWidth="12.6640625" defaultRowHeight="34.799999999999997" customHeight="1" x14ac:dyDescent="0.25"/>
  <cols>
    <col min="1" max="2" width="12.6640625" style="85"/>
    <col min="3" max="44" width="12.6640625" style="10"/>
    <col min="45" max="46" width="12.6640625" style="85"/>
    <col min="47" max="64" width="12.6640625" style="10"/>
    <col min="65" max="66" width="12.6640625" style="85"/>
    <col min="67" max="16384" width="12.6640625" style="10"/>
  </cols>
  <sheetData>
    <row r="1" spans="1:69" s="3" customFormat="1" ht="34.799999999999997" customHeight="1" x14ac:dyDescent="0.25">
      <c r="A1" s="1"/>
      <c r="B1" s="2"/>
      <c r="X1" s="4"/>
      <c r="AS1" s="1"/>
      <c r="AT1" s="2"/>
      <c r="BM1" s="1"/>
      <c r="BN1" s="2"/>
    </row>
    <row r="2" spans="1:69" s="3" customFormat="1" ht="34.799999999999997" customHeight="1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 t="s">
        <v>1</v>
      </c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 t="s">
        <v>2</v>
      </c>
      <c r="BN2" s="101"/>
      <c r="BO2" s="101"/>
      <c r="BP2" s="101"/>
      <c r="BQ2" s="101"/>
    </row>
    <row r="3" spans="1:69" ht="34.799999999999997" customHeight="1" thickBot="1" x14ac:dyDescent="0.3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5"/>
      <c r="AT3" s="6"/>
      <c r="AU3" s="9"/>
      <c r="AV3" s="8"/>
      <c r="AW3" s="8"/>
      <c r="AX3" s="8"/>
      <c r="AY3" s="8"/>
      <c r="AZ3" s="8"/>
      <c r="BM3" s="11"/>
      <c r="BN3" s="12"/>
      <c r="BO3" s="13"/>
    </row>
    <row r="4" spans="1:69" ht="34.799999999999997" customHeight="1" x14ac:dyDescent="0.25">
      <c r="A4" s="102" t="s">
        <v>3</v>
      </c>
      <c r="B4" s="105" t="s">
        <v>4</v>
      </c>
      <c r="C4" s="108" t="s">
        <v>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 t="s">
        <v>5</v>
      </c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 t="s">
        <v>5</v>
      </c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4" t="s">
        <v>5</v>
      </c>
      <c r="AN4" s="14"/>
      <c r="AO4" s="14"/>
      <c r="AP4" s="14"/>
      <c r="AQ4" s="14"/>
      <c r="AR4" s="14"/>
      <c r="AS4" s="102" t="s">
        <v>3</v>
      </c>
      <c r="AT4" s="110" t="s">
        <v>4</v>
      </c>
      <c r="AU4" s="15" t="s">
        <v>5</v>
      </c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6"/>
      <c r="BM4" s="113" t="s">
        <v>3</v>
      </c>
      <c r="BN4" s="115" t="s">
        <v>4</v>
      </c>
      <c r="BO4" s="117" t="s">
        <v>5</v>
      </c>
      <c r="BP4" s="117"/>
      <c r="BQ4" s="118"/>
    </row>
    <row r="5" spans="1:69" ht="34.799999999999997" customHeight="1" x14ac:dyDescent="0.25">
      <c r="A5" s="103"/>
      <c r="B5" s="106"/>
      <c r="C5" s="91" t="s">
        <v>6</v>
      </c>
      <c r="D5" s="92"/>
      <c r="E5" s="93"/>
      <c r="F5" s="94" t="str">
        <f>+[1]kpop!J5</f>
        <v>Kerbau</v>
      </c>
      <c r="G5" s="86"/>
      <c r="H5" s="95"/>
      <c r="I5" s="91" t="str">
        <f>+[1]kpop!M5</f>
        <v>Kambing</v>
      </c>
      <c r="J5" s="92"/>
      <c r="K5" s="93"/>
      <c r="L5" s="91" t="str">
        <f>+[1]kpop!P5</f>
        <v>Domba</v>
      </c>
      <c r="M5" s="92"/>
      <c r="N5" s="93"/>
      <c r="O5" s="94" t="str">
        <f>+[1]kpop!S5</f>
        <v xml:space="preserve">Babi </v>
      </c>
      <c r="P5" s="86"/>
      <c r="Q5" s="95"/>
      <c r="R5" s="91" t="str">
        <f>+[1]kpop!V5</f>
        <v>Kuda</v>
      </c>
      <c r="S5" s="92"/>
      <c r="T5" s="93"/>
      <c r="U5" s="91" t="str">
        <f>+[1]kpop!Y5</f>
        <v xml:space="preserve">Ayam Buras </v>
      </c>
      <c r="V5" s="92"/>
      <c r="W5" s="93"/>
      <c r="X5" s="96" t="str">
        <f>+[1]kpop!AB5</f>
        <v>Ayam Ras Petelur</v>
      </c>
      <c r="Y5" s="97"/>
      <c r="Z5" s="98"/>
      <c r="AA5" s="96" t="str">
        <f>+[1]kpop!AE5</f>
        <v>Ayam ras Pedaging</v>
      </c>
      <c r="AB5" s="97"/>
      <c r="AC5" s="99"/>
      <c r="AD5" s="100" t="str">
        <f>+[1]kpop!AH5</f>
        <v>Itik</v>
      </c>
      <c r="AE5" s="89"/>
      <c r="AF5" s="90"/>
      <c r="AG5" s="88" t="str">
        <f>+[1]kpop!AK5</f>
        <v>Kelinci</v>
      </c>
      <c r="AH5" s="89"/>
      <c r="AI5" s="90"/>
      <c r="AJ5" s="88" t="str">
        <f>+[1]kpop!AN5</f>
        <v>Puyuh</v>
      </c>
      <c r="AK5" s="89"/>
      <c r="AL5" s="90"/>
      <c r="AM5" s="88" t="s">
        <v>7</v>
      </c>
      <c r="AN5" s="89"/>
      <c r="AO5" s="90"/>
      <c r="AP5" s="88" t="s">
        <v>8</v>
      </c>
      <c r="AQ5" s="89"/>
      <c r="AR5" s="90"/>
      <c r="AS5" s="103"/>
      <c r="AT5" s="111"/>
      <c r="AU5" s="91" t="str">
        <f>+U5</f>
        <v xml:space="preserve">Ayam Buras </v>
      </c>
      <c r="AV5" s="92"/>
      <c r="AW5" s="93"/>
      <c r="AX5" s="91" t="str">
        <f>+X5</f>
        <v>Ayam Ras Petelur</v>
      </c>
      <c r="AY5" s="92"/>
      <c r="AZ5" s="93"/>
      <c r="BA5" s="94" t="str">
        <f>+AD5</f>
        <v>Itik</v>
      </c>
      <c r="BB5" s="86"/>
      <c r="BC5" s="95"/>
      <c r="BD5" s="91" t="str">
        <f>+AJ5</f>
        <v>Puyuh</v>
      </c>
      <c r="BE5" s="92"/>
      <c r="BF5" s="92"/>
      <c r="BG5" s="91" t="str">
        <f>+AP5</f>
        <v>Itik Manila</v>
      </c>
      <c r="BH5" s="92"/>
      <c r="BI5" s="93"/>
      <c r="BJ5" s="86" t="s">
        <v>9</v>
      </c>
      <c r="BK5" s="86"/>
      <c r="BL5" s="87"/>
      <c r="BM5" s="114"/>
      <c r="BN5" s="116"/>
      <c r="BO5" s="17" t="str">
        <f>+[1]kpop!G5</f>
        <v xml:space="preserve">Sapi Perah </v>
      </c>
      <c r="BP5" s="17"/>
      <c r="BQ5" s="18"/>
    </row>
    <row r="6" spans="1:69" ht="34.799999999999997" customHeight="1" x14ac:dyDescent="0.25">
      <c r="A6" s="104"/>
      <c r="B6" s="107"/>
      <c r="C6" s="19">
        <f>[1]kpop!D6</f>
        <v>2016</v>
      </c>
      <c r="D6" s="19">
        <f>[1]kpop!E6</f>
        <v>2017</v>
      </c>
      <c r="E6" s="19">
        <v>2018</v>
      </c>
      <c r="F6" s="19">
        <f>[1]kpop!G6</f>
        <v>2016</v>
      </c>
      <c r="G6" s="19">
        <f>[1]kpop!H6</f>
        <v>2017</v>
      </c>
      <c r="H6" s="19">
        <v>2018</v>
      </c>
      <c r="I6" s="19">
        <f>[1]kpop!J6</f>
        <v>2016</v>
      </c>
      <c r="J6" s="19">
        <f>[1]kpop!K6</f>
        <v>2017</v>
      </c>
      <c r="K6" s="19">
        <v>2018</v>
      </c>
      <c r="L6" s="19">
        <f>[1]kpop!M6</f>
        <v>2016</v>
      </c>
      <c r="M6" s="19">
        <f>[1]kpop!N6</f>
        <v>2017</v>
      </c>
      <c r="N6" s="19">
        <v>2018</v>
      </c>
      <c r="O6" s="19">
        <f>[1]kpop!P6</f>
        <v>2016</v>
      </c>
      <c r="P6" s="19">
        <f>[1]kpop!Q6</f>
        <v>2017</v>
      </c>
      <c r="Q6" s="19">
        <v>2018</v>
      </c>
      <c r="R6" s="19">
        <f>[1]kpop!S6</f>
        <v>2016</v>
      </c>
      <c r="S6" s="19">
        <f>[1]kpop!T6</f>
        <v>2017</v>
      </c>
      <c r="T6" s="19">
        <v>2018</v>
      </c>
      <c r="U6" s="19">
        <f>[1]kpop!V6</f>
        <v>2016</v>
      </c>
      <c r="V6" s="19">
        <f>[1]kpop!W6</f>
        <v>2017</v>
      </c>
      <c r="W6" s="19">
        <v>2018</v>
      </c>
      <c r="X6" s="19">
        <f>[1]kpop!Y6</f>
        <v>2016</v>
      </c>
      <c r="Y6" s="19">
        <f>[1]kpop!Z6</f>
        <v>2017</v>
      </c>
      <c r="Z6" s="19">
        <v>2018</v>
      </c>
      <c r="AA6" s="19">
        <f>[1]kpop!AB6</f>
        <v>2016</v>
      </c>
      <c r="AB6" s="19">
        <f>[1]kpop!AC6</f>
        <v>2017</v>
      </c>
      <c r="AC6" s="19">
        <v>2018</v>
      </c>
      <c r="AD6" s="19">
        <f>[1]kpop!AE6</f>
        <v>2016</v>
      </c>
      <c r="AE6" s="19">
        <f>[1]kpop!AF6</f>
        <v>2017</v>
      </c>
      <c r="AF6" s="19">
        <v>2018</v>
      </c>
      <c r="AG6" s="19">
        <f>[1]kpop!AH6</f>
        <v>2016</v>
      </c>
      <c r="AH6" s="19">
        <f>[1]kpop!AI6</f>
        <v>2017</v>
      </c>
      <c r="AI6" s="19">
        <v>2018</v>
      </c>
      <c r="AJ6" s="19">
        <f>[1]kpop!AK6</f>
        <v>2016</v>
      </c>
      <c r="AK6" s="19">
        <f>[1]kpop!AL6</f>
        <v>2017</v>
      </c>
      <c r="AL6" s="19">
        <v>2018</v>
      </c>
      <c r="AM6" s="19">
        <f>[1]kpop!AN6</f>
        <v>2016</v>
      </c>
      <c r="AN6" s="19">
        <f>[1]kpop!AO6</f>
        <v>2017</v>
      </c>
      <c r="AO6" s="19">
        <v>2018</v>
      </c>
      <c r="AP6" s="19">
        <f>[1]kpop!AQ6</f>
        <v>2016</v>
      </c>
      <c r="AQ6" s="19">
        <f>[1]kpop!AR6</f>
        <v>2017</v>
      </c>
      <c r="AR6" s="19">
        <v>2018</v>
      </c>
      <c r="AS6" s="104"/>
      <c r="AT6" s="112"/>
      <c r="AU6" s="19">
        <f>[1]kpop!D6</f>
        <v>2016</v>
      </c>
      <c r="AV6" s="19">
        <f>[1]kpop!E6</f>
        <v>2017</v>
      </c>
      <c r="AW6" s="19">
        <v>2018</v>
      </c>
      <c r="AX6" s="19">
        <f>[1]kpop!G6</f>
        <v>2016</v>
      </c>
      <c r="AY6" s="19">
        <f>[1]kpop!H6</f>
        <v>2017</v>
      </c>
      <c r="AZ6" s="19">
        <v>2018</v>
      </c>
      <c r="BA6" s="19">
        <f>[1]kpop!J6</f>
        <v>2016</v>
      </c>
      <c r="BB6" s="19">
        <f>[1]kpop!K6</f>
        <v>2017</v>
      </c>
      <c r="BC6" s="19">
        <v>2018</v>
      </c>
      <c r="BD6" s="19">
        <f>[1]kpop!M6</f>
        <v>2016</v>
      </c>
      <c r="BE6" s="19">
        <f>[1]kpop!N6</f>
        <v>2017</v>
      </c>
      <c r="BF6" s="19">
        <v>2018</v>
      </c>
      <c r="BG6" s="19">
        <f>[1]kpop!P6</f>
        <v>2016</v>
      </c>
      <c r="BH6" s="19">
        <f>[1]kpop!Q6</f>
        <v>2017</v>
      </c>
      <c r="BI6" s="19">
        <v>2018</v>
      </c>
      <c r="BJ6" s="19">
        <f>[1]kpop!S6</f>
        <v>2016</v>
      </c>
      <c r="BK6" s="19">
        <f>[1]kpop!T6</f>
        <v>2017</v>
      </c>
      <c r="BL6" s="19">
        <v>2018</v>
      </c>
      <c r="BM6" s="114"/>
      <c r="BN6" s="116"/>
      <c r="BO6" s="19">
        <f>[1]kpop!D6</f>
        <v>2016</v>
      </c>
      <c r="BP6" s="19">
        <f>[1]kpop!E6</f>
        <v>2017</v>
      </c>
      <c r="BQ6" s="19">
        <v>2018</v>
      </c>
    </row>
    <row r="7" spans="1:69" s="29" customFormat="1" ht="34.799999999999997" customHeight="1" thickBot="1" x14ac:dyDescent="0.25">
      <c r="A7" s="20" t="str">
        <f>+[1]kpop!B7</f>
        <v>(1)</v>
      </c>
      <c r="B7" s="21" t="str">
        <f>+[1]kpop!C7</f>
        <v>(2)</v>
      </c>
      <c r="C7" s="22" t="str">
        <f>+[1]kpop!D7</f>
        <v>(3)</v>
      </c>
      <c r="D7" s="23" t="str">
        <f>+[1]kpop!E7</f>
        <v>(4)</v>
      </c>
      <c r="E7" s="23" t="str">
        <f>+[1]kpop!F7</f>
        <v>(5)</v>
      </c>
      <c r="F7" s="22" t="str">
        <f>+[1]kpop!G7</f>
        <v>(6)</v>
      </c>
      <c r="G7" s="23" t="str">
        <f>+[1]kpop!H7</f>
        <v>(7)</v>
      </c>
      <c r="H7" s="23" t="str">
        <f>+[1]kpop!I7</f>
        <v>(8)</v>
      </c>
      <c r="I7" s="22" t="str">
        <f>+[1]kpop!J7</f>
        <v>(9)</v>
      </c>
      <c r="J7" s="23" t="str">
        <f>+[1]kpop!K7</f>
        <v>(10)</v>
      </c>
      <c r="K7" s="23" t="str">
        <f>+[1]kpop!L7</f>
        <v>(11)</v>
      </c>
      <c r="L7" s="22" t="str">
        <f>+[1]kpop!M7</f>
        <v>(12)</v>
      </c>
      <c r="M7" s="23" t="str">
        <f>+[1]kpop!N7</f>
        <v>(13)</v>
      </c>
      <c r="N7" s="23" t="str">
        <f>+[1]kpop!O7</f>
        <v>(14)</v>
      </c>
      <c r="O7" s="22" t="str">
        <f>+[1]kpop!P7</f>
        <v>(15)</v>
      </c>
      <c r="P7" s="23" t="str">
        <f>+[1]kpop!Q7</f>
        <v>(16)</v>
      </c>
      <c r="Q7" s="23" t="str">
        <f>+[1]kpop!R7</f>
        <v>(17)</v>
      </c>
      <c r="R7" s="22" t="str">
        <f>+[1]kpop!S7</f>
        <v>(18)</v>
      </c>
      <c r="S7" s="23" t="str">
        <f>+[1]kpop!T7</f>
        <v>(19)</v>
      </c>
      <c r="T7" s="23" t="str">
        <f>+[1]kpop!U7</f>
        <v>(20)</v>
      </c>
      <c r="U7" s="22" t="str">
        <f>+[1]kpop!V7</f>
        <v>(21)</v>
      </c>
      <c r="V7" s="23" t="str">
        <f>+[1]kpop!W7</f>
        <v>(22)</v>
      </c>
      <c r="W7" s="23" t="str">
        <f>+[1]kpop!X7</f>
        <v>(23)</v>
      </c>
      <c r="X7" s="22" t="str">
        <f>+[1]kpop!Y7</f>
        <v>(24)</v>
      </c>
      <c r="Y7" s="23" t="str">
        <f>+[1]kpop!Z7</f>
        <v>(25)</v>
      </c>
      <c r="Z7" s="23" t="str">
        <f>+[1]kpop!AA7</f>
        <v>(26)</v>
      </c>
      <c r="AA7" s="22" t="str">
        <f>+[1]kpop!AB7</f>
        <v>(27)</v>
      </c>
      <c r="AB7" s="23" t="str">
        <f>+[1]kpop!AC7</f>
        <v>(28)</v>
      </c>
      <c r="AC7" s="23" t="str">
        <f>+[1]kpop!AD7</f>
        <v>(29)</v>
      </c>
      <c r="AD7" s="22" t="str">
        <f>+[1]kpop!AE7</f>
        <v>(30)</v>
      </c>
      <c r="AE7" s="23" t="str">
        <f>+[1]kpop!AF7</f>
        <v>(31)</v>
      </c>
      <c r="AF7" s="23" t="str">
        <f>+[1]kpop!AG7</f>
        <v>(32)</v>
      </c>
      <c r="AG7" s="24" t="s">
        <v>10</v>
      </c>
      <c r="AH7" s="24" t="s">
        <v>11</v>
      </c>
      <c r="AI7" s="24" t="s">
        <v>12</v>
      </c>
      <c r="AJ7" s="24" t="s">
        <v>13</v>
      </c>
      <c r="AK7" s="24" t="s">
        <v>14</v>
      </c>
      <c r="AL7" s="24" t="s">
        <v>15</v>
      </c>
      <c r="AM7" s="24" t="s">
        <v>16</v>
      </c>
      <c r="AN7" s="24" t="s">
        <v>17</v>
      </c>
      <c r="AO7" s="24" t="s">
        <v>18</v>
      </c>
      <c r="AP7" s="24" t="s">
        <v>16</v>
      </c>
      <c r="AQ7" s="24" t="s">
        <v>17</v>
      </c>
      <c r="AR7" s="24" t="s">
        <v>18</v>
      </c>
      <c r="AS7" s="20" t="str">
        <f>+A7</f>
        <v>(1)</v>
      </c>
      <c r="AT7" s="21" t="str">
        <f>+B7</f>
        <v>(2)</v>
      </c>
      <c r="AU7" s="22" t="str">
        <f>+C7</f>
        <v>(3)</v>
      </c>
      <c r="AV7" s="23" t="str">
        <f>+D7</f>
        <v>(4)</v>
      </c>
      <c r="AW7" s="23" t="str">
        <f>+E7</f>
        <v>(5)</v>
      </c>
      <c r="AX7" s="22" t="str">
        <f>+F7</f>
        <v>(6)</v>
      </c>
      <c r="AY7" s="23" t="str">
        <f>+G7</f>
        <v>(7)</v>
      </c>
      <c r="AZ7" s="23" t="str">
        <f>+H7</f>
        <v>(8)</v>
      </c>
      <c r="BA7" s="22" t="str">
        <f>+I7</f>
        <v>(9)</v>
      </c>
      <c r="BB7" s="25" t="str">
        <f>+J7</f>
        <v>(10)</v>
      </c>
      <c r="BC7" s="25" t="str">
        <f>+K7</f>
        <v>(11)</v>
      </c>
      <c r="BD7" s="26">
        <v>-12</v>
      </c>
      <c r="BE7" s="27">
        <v>-13</v>
      </c>
      <c r="BF7" s="27">
        <v>-14</v>
      </c>
      <c r="BG7" s="26">
        <v>-12</v>
      </c>
      <c r="BH7" s="27">
        <v>-13</v>
      </c>
      <c r="BI7" s="27">
        <v>-14</v>
      </c>
      <c r="BJ7" s="27">
        <v>-15</v>
      </c>
      <c r="BK7" s="27">
        <v>-16</v>
      </c>
      <c r="BL7" s="28">
        <v>-17</v>
      </c>
      <c r="BM7" s="30" t="str">
        <f>+AS7</f>
        <v>(1)</v>
      </c>
      <c r="BN7" s="31" t="str">
        <f>+AT7</f>
        <v>(2)</v>
      </c>
      <c r="BO7" s="22" t="str">
        <f>+AU7</f>
        <v>(3)</v>
      </c>
      <c r="BP7" s="25" t="str">
        <f>+AV7</f>
        <v>(4)</v>
      </c>
      <c r="BQ7" s="32" t="str">
        <f>+AW7</f>
        <v>(5)</v>
      </c>
    </row>
    <row r="8" spans="1:69" ht="34.799999999999997" customHeight="1" x14ac:dyDescent="0.25">
      <c r="A8" s="33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3"/>
      <c r="AT8" s="34"/>
      <c r="AU8" s="35"/>
      <c r="AV8" s="36"/>
      <c r="AW8" s="36"/>
      <c r="AX8" s="35"/>
      <c r="AY8" s="36"/>
      <c r="AZ8" s="36"/>
      <c r="BA8" s="35"/>
      <c r="BB8" s="37"/>
      <c r="BC8" s="37"/>
      <c r="BD8" s="35"/>
      <c r="BE8" s="37"/>
      <c r="BF8" s="37"/>
      <c r="BG8" s="35"/>
      <c r="BH8" s="37"/>
      <c r="BI8" s="37"/>
      <c r="BJ8" s="37"/>
      <c r="BK8" s="37"/>
      <c r="BL8" s="38"/>
      <c r="BM8" s="39"/>
      <c r="BN8" s="40"/>
      <c r="BO8" s="35"/>
      <c r="BP8" s="37"/>
      <c r="BQ8" s="38"/>
    </row>
    <row r="9" spans="1:69" ht="34.799999999999997" customHeight="1" x14ac:dyDescent="0.25">
      <c r="A9" s="41">
        <f>+[1]kpop!B9</f>
        <v>1</v>
      </c>
      <c r="B9" s="42" t="str">
        <f>+[1]kpop!C9</f>
        <v>Nias</v>
      </c>
      <c r="C9" s="43">
        <v>372.26476000000002</v>
      </c>
      <c r="D9" s="44">
        <f>('[1]kpot total'!E9)*[1]parameter!$G$11+('[1]kpot total'!H9)*[1]parameter!$G$12</f>
        <v>372.26476000000002</v>
      </c>
      <c r="E9" s="44">
        <v>0</v>
      </c>
      <c r="F9" s="45">
        <v>2591.6621935676926</v>
      </c>
      <c r="G9" s="44">
        <f>('[1]kpot total'!K9)*[1]parameter!$G$13</f>
        <v>2513.2827200000002</v>
      </c>
      <c r="H9" s="44">
        <v>386.65888000000001</v>
      </c>
      <c r="I9" s="45">
        <v>7552.9250466632075</v>
      </c>
      <c r="J9" s="44">
        <f>('[1]kpot total'!N9)*[1]parameter!$G$14</f>
        <v>483.12828000000002</v>
      </c>
      <c r="K9" s="44">
        <v>0</v>
      </c>
      <c r="L9" s="45">
        <v>0</v>
      </c>
      <c r="M9" s="44">
        <f>('[1]kpot total'!Q9)*[1]parameter!$G$15</f>
        <v>0</v>
      </c>
      <c r="N9" s="44">
        <v>0</v>
      </c>
      <c r="O9" s="45">
        <v>1168524.9591399999</v>
      </c>
      <c r="P9" s="44">
        <f>('[1]kpot total'!T9)*[1]parameter!$G$16</f>
        <v>939311.81959999993</v>
      </c>
      <c r="Q9" s="44">
        <v>958144.84612</v>
      </c>
      <c r="R9" s="45">
        <v>0</v>
      </c>
      <c r="S9" s="44">
        <f>('[1]kpot total'!W9)*[1]parameter!$G$17</f>
        <v>0</v>
      </c>
      <c r="T9" s="44">
        <v>0</v>
      </c>
      <c r="U9" s="45">
        <v>67379.962104000006</v>
      </c>
      <c r="V9" s="44">
        <f>'[1]kpot total'!Z9*[1]parameter!$G$18</f>
        <v>70765.740864000007</v>
      </c>
      <c r="W9" s="44">
        <f>'[2]kpot total'!Z9*[2]parameter!$G$18</f>
        <v>73941.613199999993</v>
      </c>
      <c r="X9" s="45">
        <v>0</v>
      </c>
      <c r="Y9" s="44">
        <f>'[1]kpot total'!AC9*[1]parameter!$G$19</f>
        <v>0</v>
      </c>
      <c r="Z9" s="44">
        <f>'[2]kpot total'!AC9*[2]parameter!$G$19</f>
        <v>0</v>
      </c>
      <c r="AA9" s="45">
        <v>0</v>
      </c>
      <c r="AB9" s="44">
        <f>'[1]kpot total'!AF9*[1]parameter!$G$20</f>
        <v>0</v>
      </c>
      <c r="AC9" s="44">
        <v>0</v>
      </c>
      <c r="AD9" s="45">
        <v>2392.87472424</v>
      </c>
      <c r="AE9" s="44">
        <f>'[1]kpot total'!AI9*[1]parameter!$G$21</f>
        <v>1441.5948014000001</v>
      </c>
      <c r="AF9" s="44">
        <v>725.11355279999998</v>
      </c>
      <c r="AG9" s="45">
        <v>0</v>
      </c>
      <c r="AH9" s="44">
        <f>'[1]kpot total'!AL9*[1]parameter!$G$22</f>
        <v>0</v>
      </c>
      <c r="AI9" s="44">
        <v>0</v>
      </c>
      <c r="AJ9" s="45">
        <v>0</v>
      </c>
      <c r="AK9" s="44">
        <f>'[1]kpot total'!AO9*[1]parameter!$G$23</f>
        <v>0</v>
      </c>
      <c r="AL9" s="44">
        <v>0</v>
      </c>
      <c r="AM9" s="45">
        <v>0</v>
      </c>
      <c r="AN9" s="44">
        <f>'[1]kpot total'!AR9*[1]parameter!$G$24</f>
        <v>0</v>
      </c>
      <c r="AO9" s="44">
        <v>0</v>
      </c>
      <c r="AP9" s="45">
        <v>0</v>
      </c>
      <c r="AQ9" s="44">
        <f>'[1]kpot total'!AU9*[1]parameter!$G$25</f>
        <v>0</v>
      </c>
      <c r="AR9" s="44">
        <v>0</v>
      </c>
      <c r="AS9" s="46">
        <f>+A9</f>
        <v>1</v>
      </c>
      <c r="AT9" s="47" t="str">
        <f>+[1]kpop!C9</f>
        <v>Nias</v>
      </c>
      <c r="AU9" s="48">
        <v>46430.852399999996</v>
      </c>
      <c r="AV9" s="48">
        <v>48764</v>
      </c>
      <c r="AW9" s="48">
        <v>50952.42</v>
      </c>
      <c r="AX9" s="48">
        <f>[1]kpop!AB9*[1]parameter!$J$19/100*[1]parameter!$H$19</f>
        <v>0</v>
      </c>
      <c r="AY9" s="48">
        <f>[1]kpop!AC9*[1]parameter!$J$19/100*[1]parameter!$H$19</f>
        <v>0</v>
      </c>
      <c r="AZ9" s="48">
        <v>0</v>
      </c>
      <c r="BA9" s="48">
        <f>[1]kpop!AH9*[1]parameter!$J$21/100*[1]parameter!$H$21</f>
        <v>13288.968000000001</v>
      </c>
      <c r="BB9" s="48">
        <f>[1]kpop!AI9*[1]parameter!$J$21/100*[1]parameter!$H$21</f>
        <v>8005.9800000000005</v>
      </c>
      <c r="BC9" s="48">
        <v>4026.96</v>
      </c>
      <c r="BD9" s="48">
        <f>[1]kpop!AN9*[1]parameter!$J$23/100*[1]parameter!$H$23</f>
        <v>0</v>
      </c>
      <c r="BE9" s="48">
        <f>[1]kpop!AO9*[1]parameter!$J$23/100*[1]parameter!$H$23</f>
        <v>0</v>
      </c>
      <c r="BF9" s="48">
        <v>0</v>
      </c>
      <c r="BG9" s="48">
        <f>[1]kpop!AT9*[1]parameter!$J$25/100*[1]parameter!$H$25</f>
        <v>0</v>
      </c>
      <c r="BH9" s="48">
        <f>[1]kpop!AU9*[1]parameter!$J$25/100*[1]parameter!$H$25</f>
        <v>0</v>
      </c>
      <c r="BI9" s="48">
        <v>0</v>
      </c>
      <c r="BJ9" s="49">
        <f t="shared" ref="BJ9:BL24" si="0">AU9+AX9+BA9+BD9+BG9</f>
        <v>59719.820399999997</v>
      </c>
      <c r="BK9" s="49">
        <f t="shared" si="0"/>
        <v>56769.98</v>
      </c>
      <c r="BL9" s="50">
        <f t="shared" si="0"/>
        <v>54979.38</v>
      </c>
      <c r="BM9" s="51">
        <f>+A9</f>
        <v>1</v>
      </c>
      <c r="BN9" s="47" t="str">
        <f>+[1]kpop!C9</f>
        <v>Nias</v>
      </c>
      <c r="BO9" s="45">
        <v>0</v>
      </c>
      <c r="BP9" s="48">
        <f>[1]kpop!H9*[1]parameter!$J$12/100*[1]parameter!$I$12</f>
        <v>0</v>
      </c>
      <c r="BQ9" s="52">
        <v>0</v>
      </c>
    </row>
    <row r="10" spans="1:69" ht="34.799999999999997" customHeight="1" x14ac:dyDescent="0.25">
      <c r="A10" s="41">
        <f>+[1]kpop!B10</f>
        <v>2</v>
      </c>
      <c r="B10" s="42" t="str">
        <f>+[1]kpop!C10</f>
        <v>Mandailing Natal</v>
      </c>
      <c r="C10" s="43">
        <v>617028.83970000001</v>
      </c>
      <c r="D10" s="44">
        <f>('[1]kpot total'!E10)*[1]parameter!$G$11+('[1]kpot total'!H10)*[1]parameter!$G$12</f>
        <v>423451.16450000001</v>
      </c>
      <c r="E10" s="44">
        <v>217312.61399999997</v>
      </c>
      <c r="F10" s="45">
        <v>149172.686576896</v>
      </c>
      <c r="G10" s="44">
        <f>('[1]kpot total'!K10)*[1]parameter!$G$13</f>
        <v>104204.56816000001</v>
      </c>
      <c r="H10" s="44">
        <v>38665.887999999999</v>
      </c>
      <c r="I10" s="45">
        <v>578224.02977999998</v>
      </c>
      <c r="J10" s="44">
        <f>('[1]kpot total'!N10)*[1]parameter!$G$14</f>
        <v>513189.59519999998</v>
      </c>
      <c r="K10" s="44">
        <v>35899.115250000003</v>
      </c>
      <c r="L10" s="45">
        <v>227486.2254</v>
      </c>
      <c r="M10" s="44">
        <f>('[1]kpot total'!Q10)*[1]parameter!$G$15</f>
        <v>171370.8339</v>
      </c>
      <c r="N10" s="44">
        <v>3833.8884499999999</v>
      </c>
      <c r="O10" s="45">
        <v>111475.2593789919</v>
      </c>
      <c r="P10" s="44">
        <f>('[1]kpot total'!T10)*[1]parameter!$G$16</f>
        <v>20470.681</v>
      </c>
      <c r="Q10" s="44">
        <v>11229.630719999999</v>
      </c>
      <c r="R10" s="45">
        <v>159.92727810790498</v>
      </c>
      <c r="S10" s="44">
        <f>('[1]kpot total'!W10)*[1]parameter!$G$17</f>
        <v>0</v>
      </c>
      <c r="T10" s="44">
        <v>0</v>
      </c>
      <c r="U10" s="45">
        <v>2798085.8374559996</v>
      </c>
      <c r="V10" s="44">
        <f>'[1]kpot total'!Z10*[1]parameter!$G$18</f>
        <v>3674513.940552</v>
      </c>
      <c r="W10" s="44">
        <f>'[2]kpot total'!Z10*[2]parameter!$G$18</f>
        <v>3748003.7212800002</v>
      </c>
      <c r="X10" s="45">
        <v>853.26417000000004</v>
      </c>
      <c r="Y10" s="44">
        <f>'[1]kpot total'!AC10*[1]parameter!$G$19</f>
        <v>888.52302000000009</v>
      </c>
      <c r="Z10" s="44">
        <f>'[2]kpot total'!AC10*[2]parameter!$G$19</f>
        <v>1110.653775</v>
      </c>
      <c r="AA10" s="45">
        <v>8870.720443199998</v>
      </c>
      <c r="AB10" s="44">
        <f>'[1]kpot total'!AF10*[1]parameter!$G$20</f>
        <v>9237.0483429839987</v>
      </c>
      <c r="AC10" s="44">
        <v>11546.721110231998</v>
      </c>
      <c r="AD10" s="45">
        <v>453391.92380534002</v>
      </c>
      <c r="AE10" s="44">
        <f>'[1]kpot total'!AI10*[1]parameter!$G$21</f>
        <v>497761.96739334008</v>
      </c>
      <c r="AF10" s="44">
        <v>507718.46705762006</v>
      </c>
      <c r="AG10" s="45">
        <v>0</v>
      </c>
      <c r="AH10" s="44">
        <f>'[1]kpot total'!AL10*[1]parameter!$G$22</f>
        <v>0</v>
      </c>
      <c r="AI10" s="44">
        <v>0</v>
      </c>
      <c r="AJ10" s="45">
        <v>0</v>
      </c>
      <c r="AK10" s="44">
        <f>'[1]kpot total'!AO10*[1]parameter!$G$23</f>
        <v>0</v>
      </c>
      <c r="AL10" s="44">
        <v>0</v>
      </c>
      <c r="AM10" s="45">
        <v>0</v>
      </c>
      <c r="AN10" s="44">
        <f>'[1]kpot total'!AR10*[1]parameter!$G$24</f>
        <v>0</v>
      </c>
      <c r="AO10" s="44">
        <v>0</v>
      </c>
      <c r="AP10" s="45">
        <v>0</v>
      </c>
      <c r="AQ10" s="44">
        <f>'[1]kpot total'!AU10*[1]parameter!$G$25</f>
        <v>0</v>
      </c>
      <c r="AR10" s="44">
        <v>0</v>
      </c>
      <c r="AS10" s="46">
        <f>+A10</f>
        <v>2</v>
      </c>
      <c r="AT10" s="47" t="str">
        <f>+[1]kpop!C10</f>
        <v>Mandailing Natal</v>
      </c>
      <c r="AU10" s="48">
        <v>1928132.7336000002</v>
      </c>
      <c r="AV10" s="48">
        <v>2532071</v>
      </c>
      <c r="AW10" s="48">
        <v>2582711.568</v>
      </c>
      <c r="AX10" s="48">
        <f>[1]kpop!AB10*[1]parameter!$J$19/100*[1]parameter!$H$19</f>
        <v>10841.6</v>
      </c>
      <c r="AY10" s="48">
        <f>[1]kpop!AC10*[1]parameter!$J$19/100*[1]parameter!$H$19</f>
        <v>11289.6</v>
      </c>
      <c r="AZ10" s="48">
        <v>14112</v>
      </c>
      <c r="BA10" s="48">
        <f>[1]kpop!AH10*[1]parameter!$J$21/100*[1]parameter!$H$21</f>
        <v>2517938.2380000004</v>
      </c>
      <c r="BB10" s="48">
        <f>[1]kpop!AI10*[1]parameter!$J$21/100*[1]parameter!$H$21</f>
        <v>2764349.838</v>
      </c>
      <c r="BC10" s="48">
        <v>2819643.8339999998</v>
      </c>
      <c r="BD10" s="48">
        <f>[1]kpop!AN10*[1]parameter!$J$23/100*[1]parameter!$H$23</f>
        <v>0</v>
      </c>
      <c r="BE10" s="48">
        <f>[1]kpop!AO10*[1]parameter!$J$23/100*[1]parameter!$H$23</f>
        <v>0</v>
      </c>
      <c r="BF10" s="48">
        <v>0</v>
      </c>
      <c r="BG10" s="48">
        <f>[1]kpop!AT10*[1]parameter!$J$25/100*[1]parameter!$H$25</f>
        <v>0</v>
      </c>
      <c r="BH10" s="48">
        <f>[1]kpop!AU10*[1]parameter!$J$25/100*[1]parameter!$H$25</f>
        <v>0</v>
      </c>
      <c r="BI10" s="48">
        <v>0</v>
      </c>
      <c r="BJ10" s="49">
        <f t="shared" si="0"/>
        <v>4456912.5716000004</v>
      </c>
      <c r="BK10" s="49">
        <f t="shared" si="0"/>
        <v>5307710.4380000001</v>
      </c>
      <c r="BL10" s="50">
        <f t="shared" si="0"/>
        <v>5416467.4019999998</v>
      </c>
      <c r="BM10" s="51">
        <f>+A10</f>
        <v>2</v>
      </c>
      <c r="BN10" s="47" t="str">
        <f>+[1]kpop!C10</f>
        <v>Mandailing Natal</v>
      </c>
      <c r="BO10" s="45">
        <v>0</v>
      </c>
      <c r="BP10" s="48">
        <f>[1]kpop!H10*[1]parameter!$J$12/100*[1]parameter!$I$12</f>
        <v>0</v>
      </c>
      <c r="BQ10" s="52">
        <v>0</v>
      </c>
    </row>
    <row r="11" spans="1:69" ht="34.799999999999997" customHeight="1" x14ac:dyDescent="0.25">
      <c r="A11" s="41">
        <f>+[1]kpop!B11</f>
        <v>3</v>
      </c>
      <c r="B11" s="42" t="str">
        <f>+[1]kpop!C11</f>
        <v>Tapanuli Selatan</v>
      </c>
      <c r="C11" s="43">
        <v>291297.17470000003</v>
      </c>
      <c r="D11" s="44">
        <f>('[1]kpot total'!E11)*[1]parameter!$G$11+('[1]kpot total'!H11)*[1]parameter!$G$12</f>
        <v>251278.71300000002</v>
      </c>
      <c r="E11" s="44">
        <v>223482.84749999997</v>
      </c>
      <c r="F11" s="45">
        <v>28699.130432099722</v>
      </c>
      <c r="G11" s="44">
        <f>('[1]kpot total'!K11)*[1]parameter!$G$13</f>
        <v>25712.81552</v>
      </c>
      <c r="H11" s="44">
        <v>15079.696320000001</v>
      </c>
      <c r="I11" s="45">
        <v>134551.22597999999</v>
      </c>
      <c r="J11" s="44">
        <f>('[1]kpot total'!N11)*[1]parameter!$G$14</f>
        <v>146253.66654000001</v>
      </c>
      <c r="K11" s="44">
        <v>15889.552320000001</v>
      </c>
      <c r="L11" s="45">
        <v>24741.183249999998</v>
      </c>
      <c r="M11" s="44">
        <f>('[1]kpot total'!Q11)*[1]parameter!$G$15</f>
        <v>22406.35845</v>
      </c>
      <c r="N11" s="44">
        <v>265.32100000000003</v>
      </c>
      <c r="O11" s="45">
        <v>38286.98164344149</v>
      </c>
      <c r="P11" s="44">
        <f>('[1]kpot total'!T11)*[1]parameter!$G$16</f>
        <v>0</v>
      </c>
      <c r="Q11" s="44">
        <v>0</v>
      </c>
      <c r="R11" s="45">
        <v>6532.309289992485</v>
      </c>
      <c r="S11" s="44">
        <f>('[1]kpot total'!W11)*[1]parameter!$G$17</f>
        <v>5381.25</v>
      </c>
      <c r="T11" s="44">
        <v>0</v>
      </c>
      <c r="U11" s="45">
        <v>224061.46963199996</v>
      </c>
      <c r="V11" s="44">
        <f>'[1]kpot total'!Z11*[1]parameter!$G$18</f>
        <v>260931.47371200001</v>
      </c>
      <c r="W11" s="44">
        <f>'[2]kpot total'!Z11*[2]parameter!$G$18</f>
        <v>320990.80103999999</v>
      </c>
      <c r="X11" s="45">
        <v>0</v>
      </c>
      <c r="Y11" s="44">
        <f>'[1]kpot total'!AC11*[1]parameter!$G$19</f>
        <v>0</v>
      </c>
      <c r="Z11" s="44">
        <f>'[2]kpot total'!AC11*[2]parameter!$G$19</f>
        <v>0</v>
      </c>
      <c r="AA11" s="45">
        <v>135114.21415799999</v>
      </c>
      <c r="AB11" s="44">
        <f>'[1]kpot total'!AF11*[1]parameter!$G$20</f>
        <v>328660.19242055999</v>
      </c>
      <c r="AC11" s="44">
        <v>369818.69255099999</v>
      </c>
      <c r="AD11" s="45">
        <v>36815.914182579996</v>
      </c>
      <c r="AE11" s="44">
        <f>'[1]kpot total'!AI11*[1]parameter!$G$21</f>
        <v>36841.811095180004</v>
      </c>
      <c r="AF11" s="44">
        <v>40010.729966999999</v>
      </c>
      <c r="AG11" s="45">
        <v>72.65625</v>
      </c>
      <c r="AH11" s="44">
        <f>'[1]kpot total'!AL11*[1]parameter!$G$22</f>
        <v>33.28125</v>
      </c>
      <c r="AI11" s="44">
        <v>63.28125</v>
      </c>
      <c r="AJ11" s="45">
        <v>187</v>
      </c>
      <c r="AK11" s="44">
        <f>'[1]kpot total'!AO11*[1]parameter!$G$23</f>
        <v>0</v>
      </c>
      <c r="AL11" s="44">
        <v>0</v>
      </c>
      <c r="AM11" s="45">
        <v>426.25</v>
      </c>
      <c r="AN11" s="44">
        <f>'[1]kpot total'!AR11*[1]parameter!$G$24</f>
        <v>2170.0250000000001</v>
      </c>
      <c r="AO11" s="44">
        <v>2329.25</v>
      </c>
      <c r="AP11" s="45">
        <v>10746.78</v>
      </c>
      <c r="AQ11" s="44">
        <f>'[1]kpot total'!AU11*[1]parameter!$G$25</f>
        <v>1579.38</v>
      </c>
      <c r="AR11" s="44">
        <v>1961.5200000000002</v>
      </c>
      <c r="AS11" s="46">
        <f>+A11</f>
        <v>3</v>
      </c>
      <c r="AT11" s="47" t="str">
        <f>+[1]kpop!C11</f>
        <v>Tapanuli Selatan</v>
      </c>
      <c r="AU11" s="48">
        <v>154398.49920000002</v>
      </c>
      <c r="AV11" s="48">
        <v>179805</v>
      </c>
      <c r="AW11" s="48">
        <v>221191.524</v>
      </c>
      <c r="AX11" s="48">
        <f>[1]kpop!AB11*[1]parameter!$J$19/100*[1]parameter!$H$19</f>
        <v>0</v>
      </c>
      <c r="AY11" s="48">
        <f>[1]kpop!AC11*[1]parameter!$J$19/100*[1]parameter!$H$19</f>
        <v>0</v>
      </c>
      <c r="AZ11" s="48">
        <v>0</v>
      </c>
      <c r="BA11" s="48">
        <f>[1]kpop!AH11*[1]parameter!$J$21/100*[1]parameter!$H$21</f>
        <v>204459.30600000001</v>
      </c>
      <c r="BB11" s="48">
        <f>[1]kpop!AI11*[1]parameter!$J$21/100*[1]parameter!$H$21</f>
        <v>204603.12600000002</v>
      </c>
      <c r="BC11" s="48">
        <v>222201.9</v>
      </c>
      <c r="BD11" s="48">
        <f>[1]kpop!AN11*[1]parameter!$J$23/100*[1]parameter!$H$23</f>
        <v>1473.9</v>
      </c>
      <c r="BE11" s="48">
        <f>[1]kpop!AO11*[1]parameter!$J$23/100*[1]parameter!$H$23</f>
        <v>0</v>
      </c>
      <c r="BF11" s="48">
        <v>0</v>
      </c>
      <c r="BG11" s="48">
        <f>[1]kpop!AT11*[1]parameter!$J$25/100*[1]parameter!$H$25</f>
        <v>89393.67</v>
      </c>
      <c r="BH11" s="48">
        <f>[1]kpop!AU11*[1]parameter!$J$25/100*[1]parameter!$H$25</f>
        <v>13137.57</v>
      </c>
      <c r="BI11" s="48">
        <v>16316.28</v>
      </c>
      <c r="BJ11" s="49">
        <f t="shared" si="0"/>
        <v>449725.37520000007</v>
      </c>
      <c r="BK11" s="49">
        <f t="shared" si="0"/>
        <v>397545.69600000005</v>
      </c>
      <c r="BL11" s="50">
        <f t="shared" si="0"/>
        <v>459709.70400000003</v>
      </c>
      <c r="BM11" s="51">
        <f>+A11</f>
        <v>3</v>
      </c>
      <c r="BN11" s="47" t="str">
        <f>+[1]kpop!C11</f>
        <v>Tapanuli Selatan</v>
      </c>
      <c r="BO11" s="45">
        <v>0</v>
      </c>
      <c r="BP11" s="48">
        <f>[1]kpop!H11*[1]parameter!$J$12/100*[1]parameter!$I$12</f>
        <v>0</v>
      </c>
      <c r="BQ11" s="52">
        <v>0</v>
      </c>
    </row>
    <row r="12" spans="1:69" ht="34.799999999999997" customHeight="1" x14ac:dyDescent="0.25">
      <c r="A12" s="41">
        <f>+[1]kpop!B12</f>
        <v>4</v>
      </c>
      <c r="B12" s="42" t="str">
        <f>+[1]kpop!C12</f>
        <v>Tapanuli Tengah</v>
      </c>
      <c r="C12" s="43">
        <v>206048.54466000001</v>
      </c>
      <c r="D12" s="44">
        <f>('[1]kpot total'!E12)*[1]parameter!$G$11+('[1]kpot total'!H12)*[1]parameter!$G$12</f>
        <v>85434.762419999999</v>
      </c>
      <c r="E12" s="44">
        <v>44546.075999999994</v>
      </c>
      <c r="F12" s="45">
        <v>153049.483171328</v>
      </c>
      <c r="G12" s="44">
        <f>('[1]kpot total'!K12)*[1]parameter!$G$13</f>
        <v>117930.9584</v>
      </c>
      <c r="H12" s="44">
        <v>78878.411520000009</v>
      </c>
      <c r="I12" s="45">
        <v>36576.128254484531</v>
      </c>
      <c r="J12" s="44">
        <f>('[1]kpot total'!N12)*[1]parameter!$G$14</f>
        <v>30987.31107</v>
      </c>
      <c r="K12" s="44">
        <v>5166.7885500000002</v>
      </c>
      <c r="L12" s="45">
        <v>29132.245800000001</v>
      </c>
      <c r="M12" s="44">
        <f>('[1]kpot total'!Q12)*[1]parameter!$G$15</f>
        <v>24144.210999999999</v>
      </c>
      <c r="N12" s="44">
        <v>66.330250000000007</v>
      </c>
      <c r="O12" s="45">
        <v>6096461.2401000001</v>
      </c>
      <c r="P12" s="44">
        <f>('[1]kpot total'!T12)*[1]parameter!$G$16</f>
        <v>2432911.1930200001</v>
      </c>
      <c r="Q12" s="44">
        <v>54393.523799999995</v>
      </c>
      <c r="R12" s="45">
        <v>0</v>
      </c>
      <c r="S12" s="44">
        <f>('[1]kpot total'!W12)*[1]parameter!$G$17</f>
        <v>0</v>
      </c>
      <c r="T12" s="44">
        <v>0</v>
      </c>
      <c r="U12" s="45">
        <v>648083.11931999994</v>
      </c>
      <c r="V12" s="44">
        <f>'[1]kpot total'!Z12*[1]parameter!$G$18</f>
        <v>667526.14656000002</v>
      </c>
      <c r="W12" s="44">
        <f>'[2]kpot total'!Z12*[2]parameter!$G$18</f>
        <v>680875.95794400002</v>
      </c>
      <c r="X12" s="45">
        <v>246.81195</v>
      </c>
      <c r="Y12" s="44">
        <f>'[1]kpot total'!AC12*[1]parameter!$G$19</f>
        <v>0</v>
      </c>
      <c r="Z12" s="44">
        <f>'[2]kpot total'!AC12*[2]parameter!$G$19</f>
        <v>0</v>
      </c>
      <c r="AA12" s="45">
        <v>14087.196881603999</v>
      </c>
      <c r="AB12" s="44">
        <f>'[1]kpot total'!AF12*[1]parameter!$G$20</f>
        <v>0</v>
      </c>
      <c r="AC12" s="44">
        <v>0</v>
      </c>
      <c r="AD12" s="45">
        <v>14921.801040120003</v>
      </c>
      <c r="AE12" s="44">
        <f>'[1]kpot total'!AI12*[1]parameter!$G$21</f>
        <v>15369.8176281</v>
      </c>
      <c r="AF12" s="44">
        <v>15677.127657620002</v>
      </c>
      <c r="AG12" s="45">
        <v>227.34375</v>
      </c>
      <c r="AH12" s="44">
        <f>'[1]kpot total'!AL12*[1]parameter!$G$22</f>
        <v>283.125</v>
      </c>
      <c r="AI12" s="44">
        <v>288.75</v>
      </c>
      <c r="AJ12" s="45">
        <v>1144</v>
      </c>
      <c r="AK12" s="44">
        <f>'[1]kpot total'!AO12*[1]parameter!$G$23</f>
        <v>1178.32</v>
      </c>
      <c r="AL12" s="44">
        <v>1201.8599999999999</v>
      </c>
      <c r="AM12" s="45">
        <v>637.17499999999995</v>
      </c>
      <c r="AN12" s="44">
        <f>'[1]kpot total'!AR12*[1]parameter!$G$24</f>
        <v>656.42499999999995</v>
      </c>
      <c r="AO12" s="44">
        <v>669.35</v>
      </c>
      <c r="AP12" s="45">
        <v>7355.7000000000007</v>
      </c>
      <c r="AQ12" s="44">
        <f>'[1]kpot total'!AU12*[1]parameter!$G$25</f>
        <v>7576.14</v>
      </c>
      <c r="AR12" s="44">
        <v>7727.2800000000007</v>
      </c>
      <c r="AS12" s="46">
        <f>+A12</f>
        <v>4</v>
      </c>
      <c r="AT12" s="47" t="str">
        <f>+[1]kpop!C12</f>
        <v>Tapanuli Tengah</v>
      </c>
      <c r="AU12" s="48">
        <v>446587.54200000002</v>
      </c>
      <c r="AV12" s="48">
        <v>459986</v>
      </c>
      <c r="AW12" s="48">
        <v>469184.75640000001</v>
      </c>
      <c r="AX12" s="48">
        <f>[1]kpop!AB12*[1]parameter!$J$19/100*[1]parameter!$H$19</f>
        <v>3136</v>
      </c>
      <c r="AY12" s="48">
        <f>[1]kpop!AC12*[1]parameter!$J$19/100*[1]parameter!$H$19</f>
        <v>0</v>
      </c>
      <c r="AZ12" s="48">
        <v>0</v>
      </c>
      <c r="BA12" s="48">
        <f>[1]kpop!AH12*[1]parameter!$J$21/100*[1]parameter!$H$21</f>
        <v>82869.084000000003</v>
      </c>
      <c r="BB12" s="48">
        <f>[1]kpop!AI12*[1]parameter!$J$21/100*[1]parameter!$H$21</f>
        <v>85357.17</v>
      </c>
      <c r="BC12" s="48">
        <v>87063.834000000003</v>
      </c>
      <c r="BD12" s="48">
        <f>[1]kpop!AN12*[1]parameter!$J$23/100*[1]parameter!$H$23</f>
        <v>9016.8000000000011</v>
      </c>
      <c r="BE12" s="48">
        <f>[1]kpop!AO12*[1]parameter!$J$23/100*[1]parameter!$H$23</f>
        <v>9287.3040000000001</v>
      </c>
      <c r="BF12" s="48">
        <v>9472.8420000000006</v>
      </c>
      <c r="BG12" s="48">
        <f>[1]kpop!AT12*[1]parameter!$J$25/100*[1]parameter!$H$25</f>
        <v>61186.05</v>
      </c>
      <c r="BH12" s="48">
        <f>[1]kpop!AU12*[1]parameter!$J$25/100*[1]parameter!$H$25</f>
        <v>63019.71</v>
      </c>
      <c r="BI12" s="48">
        <v>64276.920000000006</v>
      </c>
      <c r="BJ12" s="49">
        <f t="shared" si="0"/>
        <v>602795.47600000014</v>
      </c>
      <c r="BK12" s="49">
        <f t="shared" si="0"/>
        <v>617650.18400000001</v>
      </c>
      <c r="BL12" s="50">
        <f t="shared" si="0"/>
        <v>629998.35239999997</v>
      </c>
      <c r="BM12" s="51">
        <f>+A12</f>
        <v>4</v>
      </c>
      <c r="BN12" s="47" t="str">
        <f>+[1]kpop!C12</f>
        <v>Tapanuli Tengah</v>
      </c>
      <c r="BO12" s="45">
        <v>0</v>
      </c>
      <c r="BP12" s="48">
        <f>[1]kpop!H12*[1]parameter!$J$12/100*[1]parameter!$I$12</f>
        <v>0</v>
      </c>
      <c r="BQ12" s="52">
        <v>0</v>
      </c>
    </row>
    <row r="13" spans="1:69" ht="34.799999999999997" customHeight="1" x14ac:dyDescent="0.25">
      <c r="A13" s="41">
        <f>+[1]kpop!B13</f>
        <v>5</v>
      </c>
      <c r="B13" s="42" t="str">
        <f>+[1]kpop!C13</f>
        <v>Tapanuli Utara</v>
      </c>
      <c r="C13" s="43">
        <v>28850.518900000003</v>
      </c>
      <c r="D13" s="44">
        <f>('[1]kpot total'!E13)*[1]parameter!$G$11+('[1]kpot total'!H13)*[1]parameter!$G$12</f>
        <v>4094.9123600000003</v>
      </c>
      <c r="E13" s="44">
        <v>5267.2724999999991</v>
      </c>
      <c r="F13" s="45">
        <v>273460.47162764799</v>
      </c>
      <c r="G13" s="44">
        <f>('[1]kpot total'!K13)*[1]parameter!$G$13</f>
        <v>177863.08480000001</v>
      </c>
      <c r="H13" s="44">
        <v>76558.458240000007</v>
      </c>
      <c r="I13" s="45">
        <v>1556.7486365903576</v>
      </c>
      <c r="J13" s="44">
        <f>('[1]kpot total'!N13)*[1]parameter!$G$14</f>
        <v>0</v>
      </c>
      <c r="K13" s="44">
        <v>872.31494999999995</v>
      </c>
      <c r="L13" s="45">
        <v>1432.7334000000001</v>
      </c>
      <c r="M13" s="44">
        <f>('[1]kpot total'!Q13)*[1]parameter!$G$15</f>
        <v>0</v>
      </c>
      <c r="N13" s="44">
        <v>0</v>
      </c>
      <c r="O13" s="45">
        <v>1854526.72328</v>
      </c>
      <c r="P13" s="44">
        <f>('[1]kpot total'!T13)*[1]parameter!$G$16</f>
        <v>947500.09199999995</v>
      </c>
      <c r="Q13" s="44">
        <v>965046.39</v>
      </c>
      <c r="R13" s="45">
        <v>3665.9728402660053</v>
      </c>
      <c r="S13" s="44">
        <f>('[1]kpot total'!W13)*[1]parameter!$G$17</f>
        <v>3843.75</v>
      </c>
      <c r="T13" s="44">
        <v>0</v>
      </c>
      <c r="U13" s="45">
        <v>507359.24366399995</v>
      </c>
      <c r="V13" s="44">
        <f>'[1]kpot total'!Z13*[1]parameter!$G$18</f>
        <v>511164.835272</v>
      </c>
      <c r="W13" s="44">
        <f>'[2]kpot total'!Z13*[2]parameter!$G$18</f>
        <v>514997.70285599999</v>
      </c>
      <c r="X13" s="45">
        <v>0</v>
      </c>
      <c r="Y13" s="44">
        <f>'[1]kpot total'!AC13*[1]parameter!$G$19</f>
        <v>0</v>
      </c>
      <c r="Z13" s="44">
        <f>'[2]kpot total'!AC13*[2]parameter!$G$19</f>
        <v>0</v>
      </c>
      <c r="AA13" s="45">
        <v>0</v>
      </c>
      <c r="AB13" s="44">
        <f>'[1]kpot total'!AF13*[1]parameter!$G$20</f>
        <v>0</v>
      </c>
      <c r="AC13" s="44">
        <v>0</v>
      </c>
      <c r="AD13" s="45">
        <v>28227.634734000003</v>
      </c>
      <c r="AE13" s="44">
        <f>'[1]kpot total'!AI13*[1]parameter!$G$21</f>
        <v>28436.536495640001</v>
      </c>
      <c r="AF13" s="44">
        <v>28651.480870220003</v>
      </c>
      <c r="AG13" s="45">
        <v>0</v>
      </c>
      <c r="AH13" s="44">
        <f>'[1]kpot total'!AL13*[1]parameter!$G$22</f>
        <v>172.5</v>
      </c>
      <c r="AI13" s="44">
        <v>179.0625</v>
      </c>
      <c r="AJ13" s="45">
        <v>0</v>
      </c>
      <c r="AK13" s="44">
        <f>'[1]kpot total'!AO13*[1]parameter!$G$23</f>
        <v>0</v>
      </c>
      <c r="AL13" s="44">
        <v>0</v>
      </c>
      <c r="AM13" s="45">
        <v>0</v>
      </c>
      <c r="AN13" s="44">
        <f>'[1]kpot total'!AR13*[1]parameter!$G$24</f>
        <v>0</v>
      </c>
      <c r="AO13" s="44">
        <v>0</v>
      </c>
      <c r="AP13" s="45">
        <v>0</v>
      </c>
      <c r="AQ13" s="44">
        <f>'[1]kpot total'!AU13*[1]parameter!$G$25</f>
        <v>330</v>
      </c>
      <c r="AR13" s="44">
        <v>336.6</v>
      </c>
      <c r="AS13" s="46">
        <f>+A13</f>
        <v>5</v>
      </c>
      <c r="AT13" s="47" t="str">
        <f>+[1]kpop!C13</f>
        <v>Tapanuli Utara</v>
      </c>
      <c r="AU13" s="48">
        <v>349616.13840000005</v>
      </c>
      <c r="AV13" s="48">
        <v>352239</v>
      </c>
      <c r="AW13" s="48">
        <v>354879.72359999997</v>
      </c>
      <c r="AX13" s="48">
        <f>[1]kpop!AB13*[1]parameter!$J$19/100*[1]parameter!$H$19</f>
        <v>0</v>
      </c>
      <c r="AY13" s="48">
        <f>[1]kpop!AC13*[1]parameter!$J$19/100*[1]parameter!$H$19</f>
        <v>0</v>
      </c>
      <c r="AZ13" s="48">
        <v>0</v>
      </c>
      <c r="BA13" s="48">
        <f>[1]kpop!AH13*[1]parameter!$J$21/100*[1]parameter!$H$21</f>
        <v>156763.80000000002</v>
      </c>
      <c r="BB13" s="48">
        <f>[1]kpop!AI13*[1]parameter!$J$21/100*[1]parameter!$H$21</f>
        <v>157923.948</v>
      </c>
      <c r="BC13" s="48">
        <v>159117.65399999998</v>
      </c>
      <c r="BD13" s="48">
        <f>[1]kpop!AN13*[1]parameter!$J$23/100*[1]parameter!$H$23</f>
        <v>0</v>
      </c>
      <c r="BE13" s="48">
        <f>[1]kpop!AO13*[1]parameter!$J$23/100*[1]parameter!$H$23</f>
        <v>0</v>
      </c>
      <c r="BF13" s="48">
        <v>0</v>
      </c>
      <c r="BG13" s="48">
        <f>[1]kpop!AT13*[1]parameter!$J$25/100*[1]parameter!$H$25</f>
        <v>0</v>
      </c>
      <c r="BH13" s="48">
        <f>[1]kpop!AU13*[1]parameter!$J$25/100*[1]parameter!$H$25</f>
        <v>2745</v>
      </c>
      <c r="BI13" s="48">
        <v>2799.9</v>
      </c>
      <c r="BJ13" s="49">
        <f t="shared" si="0"/>
        <v>506379.9384000001</v>
      </c>
      <c r="BK13" s="49">
        <f t="shared" si="0"/>
        <v>512907.94799999997</v>
      </c>
      <c r="BL13" s="50">
        <f t="shared" si="0"/>
        <v>516797.27759999997</v>
      </c>
      <c r="BM13" s="51">
        <f>+A13</f>
        <v>5</v>
      </c>
      <c r="BN13" s="47" t="str">
        <f>+[1]kpop!C13</f>
        <v>Tapanuli Utara</v>
      </c>
      <c r="BO13" s="45">
        <v>0</v>
      </c>
      <c r="BP13" s="48">
        <f>[1]kpop!H13*[1]parameter!$J$12/100*[1]parameter!$I$12</f>
        <v>21600</v>
      </c>
      <c r="BQ13" s="52">
        <v>21600</v>
      </c>
    </row>
    <row r="14" spans="1:69" ht="34.799999999999997" customHeight="1" x14ac:dyDescent="0.25">
      <c r="A14" s="41">
        <f>+[1]kpop!B14</f>
        <v>6</v>
      </c>
      <c r="B14" s="42" t="str">
        <f>+[1]kpop!C14</f>
        <v>Toba Samosir</v>
      </c>
      <c r="C14" s="43">
        <v>367983.71526000003</v>
      </c>
      <c r="D14" s="44">
        <f>('[1]kpot total'!E14)*[1]parameter!$G$11+('[1]kpot total'!H14)*[1]parameter!$G$12</f>
        <v>159887.71442</v>
      </c>
      <c r="E14" s="44">
        <v>78106.126499999998</v>
      </c>
      <c r="F14" s="45">
        <v>458737.66311987204</v>
      </c>
      <c r="G14" s="44">
        <f>('[1]kpot total'!K14)*[1]parameter!$G$13</f>
        <v>441564.44096000004</v>
      </c>
      <c r="H14" s="44">
        <v>143643.77392000001</v>
      </c>
      <c r="I14" s="45">
        <v>27812.682845858097</v>
      </c>
      <c r="J14" s="44">
        <f>('[1]kpot total'!N14)*[1]parameter!$G$14</f>
        <v>37804.787909999999</v>
      </c>
      <c r="K14" s="44">
        <v>30692.066009999999</v>
      </c>
      <c r="L14" s="45">
        <v>1451.3683204390768</v>
      </c>
      <c r="M14" s="44">
        <f>('[1]kpot total'!Q14)*[1]parameter!$G$15</f>
        <v>0</v>
      </c>
      <c r="N14" s="44">
        <v>0</v>
      </c>
      <c r="O14" s="45">
        <v>2598957.6597599997</v>
      </c>
      <c r="P14" s="44">
        <f>('[1]kpot total'!T14)*[1]parameter!$G$16</f>
        <v>2476250.5490799998</v>
      </c>
      <c r="Q14" s="44">
        <v>2353075.53712</v>
      </c>
      <c r="R14" s="45">
        <v>1759.2000591869551</v>
      </c>
      <c r="S14" s="44">
        <f>('[1]kpot total'!W14)*[1]parameter!$G$17</f>
        <v>1537.5</v>
      </c>
      <c r="T14" s="44">
        <v>0</v>
      </c>
      <c r="U14" s="45">
        <v>460774.24848000001</v>
      </c>
      <c r="V14" s="44">
        <f>'[1]kpot total'!Z14*[1]parameter!$G$18</f>
        <v>482591.47154399997</v>
      </c>
      <c r="W14" s="44">
        <f>'[2]kpot total'!Z14*[2]parameter!$G$18</f>
        <v>490331.91916799999</v>
      </c>
      <c r="X14" s="45">
        <v>0</v>
      </c>
      <c r="Y14" s="44">
        <f>'[1]kpot total'!AC14*[1]parameter!$G$19</f>
        <v>0</v>
      </c>
      <c r="Z14" s="44">
        <f>'[2]kpot total'!AC14*[2]parameter!$G$19</f>
        <v>0</v>
      </c>
      <c r="AA14" s="45">
        <v>0</v>
      </c>
      <c r="AB14" s="44">
        <f>'[1]kpot total'!AF14*[1]parameter!$G$20</f>
        <v>0</v>
      </c>
      <c r="AC14" s="44">
        <v>0</v>
      </c>
      <c r="AD14" s="45">
        <v>315629.84430796007</v>
      </c>
      <c r="AE14" s="44">
        <f>'[1]kpot total'!AI14*[1]parameter!$G$21</f>
        <v>328943.44707562006</v>
      </c>
      <c r="AF14" s="44">
        <v>349496.96337582002</v>
      </c>
      <c r="AG14" s="45">
        <v>0</v>
      </c>
      <c r="AH14" s="44">
        <f>'[1]kpot total'!AL14*[1]parameter!$G$22</f>
        <v>0</v>
      </c>
      <c r="AI14" s="44">
        <v>0</v>
      </c>
      <c r="AJ14" s="45">
        <v>0</v>
      </c>
      <c r="AK14" s="44">
        <f>'[1]kpot total'!AO14*[1]parameter!$G$23</f>
        <v>0</v>
      </c>
      <c r="AL14" s="44">
        <v>0</v>
      </c>
      <c r="AM14" s="45">
        <v>0</v>
      </c>
      <c r="AN14" s="44">
        <f>'[1]kpot total'!AR14*[1]parameter!$G$24</f>
        <v>0</v>
      </c>
      <c r="AO14" s="44">
        <v>0</v>
      </c>
      <c r="AP14" s="45">
        <v>198264.00000000003</v>
      </c>
      <c r="AQ14" s="44">
        <f>'[1]kpot total'!AU14*[1]parameter!$G$25</f>
        <v>158400</v>
      </c>
      <c r="AR14" s="44">
        <v>14088.360000000002</v>
      </c>
      <c r="AS14" s="46">
        <f>+A14</f>
        <v>6</v>
      </c>
      <c r="AT14" s="47" t="str">
        <f>+[1]kpop!C14</f>
        <v>Toba Samosir</v>
      </c>
      <c r="AU14" s="48">
        <v>317514.88799999998</v>
      </c>
      <c r="AV14" s="48">
        <v>332549</v>
      </c>
      <c r="AW14" s="48">
        <v>337882.78080000001</v>
      </c>
      <c r="AX14" s="48">
        <f>[1]kpop!AB14*[1]parameter!$J$19/100*[1]parameter!$H$19</f>
        <v>0</v>
      </c>
      <c r="AY14" s="48">
        <f>[1]kpop!AC14*[1]parameter!$J$19/100*[1]parameter!$H$19</f>
        <v>0</v>
      </c>
      <c r="AZ14" s="48">
        <v>0</v>
      </c>
      <c r="BA14" s="48">
        <f>[1]kpop!AH14*[1]parameter!$J$21/100*[1]parameter!$H$21</f>
        <v>1752868.5719999999</v>
      </c>
      <c r="BB14" s="48">
        <f>[1]kpop!AI14*[1]parameter!$J$21/100*[1]parameter!$H$21</f>
        <v>1826806.4340000001</v>
      </c>
      <c r="BC14" s="48">
        <v>1940951.574</v>
      </c>
      <c r="BD14" s="48">
        <f>[1]kpop!AN14*[1]parameter!$J$23/100*[1]parameter!$H$23</f>
        <v>0</v>
      </c>
      <c r="BE14" s="48">
        <f>[1]kpop!AO14*[1]parameter!$J$23/100*[1]parameter!$H$23</f>
        <v>0</v>
      </c>
      <c r="BF14" s="48">
        <v>0</v>
      </c>
      <c r="BG14" s="48">
        <f>[1]kpop!AT14*[1]parameter!$J$25/100*[1]parameter!$H$25</f>
        <v>1649196</v>
      </c>
      <c r="BH14" s="48">
        <f>[1]kpop!AU14*[1]parameter!$J$25/100*[1]parameter!$H$25</f>
        <v>1317600</v>
      </c>
      <c r="BI14" s="48">
        <v>117189.54000000001</v>
      </c>
      <c r="BJ14" s="49">
        <f t="shared" si="0"/>
        <v>3719579.46</v>
      </c>
      <c r="BK14" s="49">
        <f t="shared" si="0"/>
        <v>3476955.4340000004</v>
      </c>
      <c r="BL14" s="50">
        <f t="shared" si="0"/>
        <v>2396023.8947999999</v>
      </c>
      <c r="BM14" s="51">
        <f>+A14</f>
        <v>6</v>
      </c>
      <c r="BN14" s="47" t="str">
        <f>+[1]kpop!C14</f>
        <v>Toba Samosir</v>
      </c>
      <c r="BO14" s="45">
        <v>0</v>
      </c>
      <c r="BP14" s="48">
        <f>[1]kpop!H14*[1]parameter!$J$12/100*[1]parameter!$I$12</f>
        <v>0</v>
      </c>
      <c r="BQ14" s="52">
        <v>0</v>
      </c>
    </row>
    <row r="15" spans="1:69" ht="34.799999999999997" customHeight="1" x14ac:dyDescent="0.25">
      <c r="A15" s="41">
        <f>+[1]kpop!B15</f>
        <v>7</v>
      </c>
      <c r="B15" s="42" t="str">
        <f>+[1]kpop!C15</f>
        <v>Labuhan Batu</v>
      </c>
      <c r="C15" s="43">
        <v>1436941.9736000001</v>
      </c>
      <c r="D15" s="44">
        <f>('[1]kpot total'!E15)*[1]parameter!$G$11+('[1]kpot total'!H15)*[1]parameter!$G$12</f>
        <v>2864577.3282000003</v>
      </c>
      <c r="E15" s="44">
        <v>1590264.8144999999</v>
      </c>
      <c r="F15" s="45">
        <v>106526.14764591663</v>
      </c>
      <c r="G15" s="44">
        <f>('[1]kpot total'!K15)*[1]parameter!$G$13</f>
        <v>78105.093760000003</v>
      </c>
      <c r="H15" s="44">
        <v>20299.591199999999</v>
      </c>
      <c r="I15" s="45">
        <v>22030.080722997271</v>
      </c>
      <c r="J15" s="44">
        <f>('[1]kpot total'!N15)*[1]parameter!$G$14</f>
        <v>138282.04991999999</v>
      </c>
      <c r="K15" s="44">
        <v>97108.784280000007</v>
      </c>
      <c r="L15" s="45">
        <v>21451.202850000001</v>
      </c>
      <c r="M15" s="44">
        <f>('[1]kpot total'!Q15)*[1]parameter!$G$15</f>
        <v>86614.04045</v>
      </c>
      <c r="N15" s="44">
        <v>49243.577599999997</v>
      </c>
      <c r="O15" s="45">
        <v>289221.47869999998</v>
      </c>
      <c r="P15" s="44">
        <f>('[1]kpot total'!T15)*[1]parameter!$G$16</f>
        <v>349405.28083999996</v>
      </c>
      <c r="Q15" s="44">
        <v>179381.65322000001</v>
      </c>
      <c r="R15" s="45">
        <v>0</v>
      </c>
      <c r="S15" s="44">
        <f>('[1]kpot total'!W15)*[1]parameter!$G$17</f>
        <v>0</v>
      </c>
      <c r="T15" s="44">
        <v>0</v>
      </c>
      <c r="U15" s="45">
        <v>597633.236928</v>
      </c>
      <c r="V15" s="44">
        <f>'[1]kpot total'!Z15*[1]parameter!$G$18</f>
        <v>657511.11971999996</v>
      </c>
      <c r="W15" s="44">
        <f>'[2]kpot total'!Z15*[2]parameter!$G$18</f>
        <v>821889.19612799992</v>
      </c>
      <c r="X15" s="45">
        <v>15726.857454000001</v>
      </c>
      <c r="Y15" s="44">
        <f>'[1]kpot total'!AC15*[1]parameter!$G$19</f>
        <v>32037.601464000003</v>
      </c>
      <c r="Z15" s="44">
        <f>'[2]kpot total'!AC15*[2]parameter!$G$19</f>
        <v>36843.382719000001</v>
      </c>
      <c r="AA15" s="45">
        <v>243245.010908592</v>
      </c>
      <c r="AB15" s="44">
        <f>'[1]kpot total'!AF15*[1]parameter!$G$20</f>
        <v>294350.21701747196</v>
      </c>
      <c r="AC15" s="44">
        <v>367938.59263484401</v>
      </c>
      <c r="AD15" s="45">
        <v>42313.828727560009</v>
      </c>
      <c r="AE15" s="44">
        <f>'[1]kpot total'!AI15*[1]parameter!$G$21</f>
        <v>46062.838441620006</v>
      </c>
      <c r="AF15" s="44">
        <v>52972.134723300005</v>
      </c>
      <c r="AG15" s="45">
        <v>378.75</v>
      </c>
      <c r="AH15" s="44">
        <f>'[1]kpot total'!AL15*[1]parameter!$G$22</f>
        <v>416.71875</v>
      </c>
      <c r="AI15" s="44">
        <v>455.15625</v>
      </c>
      <c r="AJ15" s="45">
        <v>82.06</v>
      </c>
      <c r="AK15" s="44">
        <f>'[1]kpot total'!AO15*[1]parameter!$G$23</f>
        <v>90.42</v>
      </c>
      <c r="AL15" s="44">
        <v>95.04</v>
      </c>
      <c r="AM15" s="45">
        <v>504.35</v>
      </c>
      <c r="AN15" s="44">
        <f>'[1]kpot total'!AR15*[1]parameter!$G$24</f>
        <v>489.77499999999998</v>
      </c>
      <c r="AO15" s="44">
        <v>723.52499999999998</v>
      </c>
      <c r="AP15" s="45">
        <v>24491.940000000002</v>
      </c>
      <c r="AQ15" s="44">
        <f>'[1]kpot total'!AU15*[1]parameter!$G$25</f>
        <v>28136.46</v>
      </c>
      <c r="AR15" s="44">
        <v>34483.020000000004</v>
      </c>
      <c r="AS15" s="46">
        <f>+A15</f>
        <v>7</v>
      </c>
      <c r="AT15" s="47" t="str">
        <f>+[1]kpop!C15</f>
        <v>Labuhan Batu</v>
      </c>
      <c r="AU15" s="48">
        <v>411823.0368</v>
      </c>
      <c r="AV15" s="48">
        <v>453084</v>
      </c>
      <c r="AW15" s="48">
        <v>566355.55680000002</v>
      </c>
      <c r="AX15" s="48">
        <f>[1]kpop!AB15*[1]parameter!$J$19/100*[1]parameter!$H$19</f>
        <v>199825.92000000001</v>
      </c>
      <c r="AY15" s="48">
        <f>[1]kpop!AC15*[1]parameter!$J$19/100*[1]parameter!$H$19</f>
        <v>407070.72000000003</v>
      </c>
      <c r="AZ15" s="48">
        <v>468133.12000000005</v>
      </c>
      <c r="BA15" s="48">
        <f>[1]kpop!AH15*[1]parameter!$J$21/100*[1]parameter!$H$21</f>
        <v>234992.29199999999</v>
      </c>
      <c r="BB15" s="48">
        <f>[1]kpop!AI15*[1]parameter!$J$21/100*[1]parameter!$H$21</f>
        <v>255812.63399999999</v>
      </c>
      <c r="BC15" s="48">
        <v>294183.81</v>
      </c>
      <c r="BD15" s="48">
        <f>[1]kpop!AN15*[1]parameter!$J$23/100*[1]parameter!$H$23</f>
        <v>646.78200000000004</v>
      </c>
      <c r="BE15" s="48">
        <f>[1]kpop!AO15*[1]parameter!$J$23/100*[1]parameter!$H$23</f>
        <v>712.67399999999998</v>
      </c>
      <c r="BF15" s="48">
        <v>749.08799999999997</v>
      </c>
      <c r="BG15" s="48">
        <f>[1]kpop!AT15*[1]parameter!$J$25/100*[1]parameter!$H$25</f>
        <v>203728.41000000003</v>
      </c>
      <c r="BH15" s="48">
        <f>[1]kpop!AU15*[1]parameter!$J$25/100*[1]parameter!$H$25</f>
        <v>234044.19</v>
      </c>
      <c r="BI15" s="48">
        <v>286836.03000000003</v>
      </c>
      <c r="BJ15" s="49">
        <f t="shared" si="0"/>
        <v>1051016.4408</v>
      </c>
      <c r="BK15" s="49">
        <f t="shared" si="0"/>
        <v>1350724.2180000001</v>
      </c>
      <c r="BL15" s="50">
        <f t="shared" si="0"/>
        <v>1616257.6048000001</v>
      </c>
      <c r="BM15" s="51">
        <f>+A15</f>
        <v>7</v>
      </c>
      <c r="BN15" s="47" t="str">
        <f>+[1]kpop!C15</f>
        <v>Labuhan Batu</v>
      </c>
      <c r="BO15" s="45">
        <v>0</v>
      </c>
      <c r="BP15" s="48">
        <f>[1]kpop!H15*[1]parameter!$J$12/100*[1]parameter!$I$12</f>
        <v>0</v>
      </c>
      <c r="BQ15" s="52">
        <v>0</v>
      </c>
    </row>
    <row r="16" spans="1:69" ht="34.799999999999997" customHeight="1" x14ac:dyDescent="0.25">
      <c r="A16" s="41">
        <f>+[1]kpop!B16</f>
        <v>8</v>
      </c>
      <c r="B16" s="42" t="str">
        <f>+[1]kpop!C16</f>
        <v>Asahan</v>
      </c>
      <c r="C16" s="43">
        <v>2348246.1060800003</v>
      </c>
      <c r="D16" s="44">
        <f>('[1]kpot total'!E16)*[1]parameter!$G$11+('[1]kpot total'!H16)*[1]parameter!$G$12</f>
        <v>1997200.4374000002</v>
      </c>
      <c r="E16" s="44">
        <v>1273776.9839999999</v>
      </c>
      <c r="F16" s="45">
        <v>133959.360947968</v>
      </c>
      <c r="G16" s="44">
        <f>('[1]kpot total'!K16)*[1]parameter!$G$13</f>
        <v>98984.673280000003</v>
      </c>
      <c r="H16" s="44">
        <v>87191.577440000008</v>
      </c>
      <c r="I16" s="45">
        <v>76052.539282927508</v>
      </c>
      <c r="J16" s="44">
        <f>('[1]kpot total'!N16)*[1]parameter!$G$14</f>
        <v>70187.802899999995</v>
      </c>
      <c r="K16" s="44">
        <v>42367.666109999998</v>
      </c>
      <c r="L16" s="45">
        <v>74740.925699999993</v>
      </c>
      <c r="M16" s="44">
        <f>('[1]kpot total'!Q16)*[1]parameter!$G$15</f>
        <v>8636.1985499999992</v>
      </c>
      <c r="N16" s="44">
        <v>41867.6538</v>
      </c>
      <c r="O16" s="45">
        <v>253219.27427880157</v>
      </c>
      <c r="P16" s="44">
        <f>('[1]kpot total'!T16)*[1]parameter!$G$16</f>
        <v>240267.30727999998</v>
      </c>
      <c r="Q16" s="44">
        <v>428129.67119999998</v>
      </c>
      <c r="R16" s="45">
        <v>0</v>
      </c>
      <c r="S16" s="44">
        <f>('[1]kpot total'!W16)*[1]parameter!$G$17</f>
        <v>0</v>
      </c>
      <c r="T16" s="44">
        <v>0</v>
      </c>
      <c r="U16" s="45">
        <v>1171443.8736</v>
      </c>
      <c r="V16" s="44">
        <f>'[1]kpot total'!Z16*[1]parameter!$G$18</f>
        <v>1192351.5021599999</v>
      </c>
      <c r="W16" s="44">
        <f>'[2]kpot total'!Z16*[2]parameter!$G$18</f>
        <v>1182224.9995919999</v>
      </c>
      <c r="X16" s="45">
        <v>1956866.175</v>
      </c>
      <c r="Y16" s="44">
        <f>'[1]kpot total'!AC16*[1]parameter!$G$19</f>
        <v>1977230.2764059999</v>
      </c>
      <c r="Z16" s="44">
        <f>'[2]kpot total'!AC16*[2]parameter!$G$19</f>
        <v>2841768.1111049997</v>
      </c>
      <c r="AA16" s="45">
        <v>7223887.6201799996</v>
      </c>
      <c r="AB16" s="44">
        <f>'[1]kpot total'!AF16*[1]parameter!$G$20</f>
        <v>7406989.9678466991</v>
      </c>
      <c r="AC16" s="44">
        <v>10784630.124689652</v>
      </c>
      <c r="AD16" s="45">
        <v>171782.85358</v>
      </c>
      <c r="AE16" s="44">
        <f>'[1]kpot total'!AI16*[1]parameter!$G$21</f>
        <v>215498.56850964</v>
      </c>
      <c r="AF16" s="44">
        <v>250633.77306448002</v>
      </c>
      <c r="AG16" s="45">
        <v>0</v>
      </c>
      <c r="AH16" s="44">
        <f>'[1]kpot total'!AL16*[1]parameter!$G$22</f>
        <v>0</v>
      </c>
      <c r="AI16" s="44">
        <v>0</v>
      </c>
      <c r="AJ16" s="45">
        <v>0</v>
      </c>
      <c r="AK16" s="44">
        <f>'[1]kpot total'!AO16*[1]parameter!$G$23</f>
        <v>0</v>
      </c>
      <c r="AL16" s="44">
        <v>0</v>
      </c>
      <c r="AM16" s="45">
        <v>0</v>
      </c>
      <c r="AN16" s="44">
        <f>'[1]kpot total'!AR16*[1]parameter!$G$24</f>
        <v>0</v>
      </c>
      <c r="AO16" s="44">
        <v>0</v>
      </c>
      <c r="AP16" s="45">
        <v>34320</v>
      </c>
      <c r="AQ16" s="44">
        <f>'[1]kpot total'!AU16*[1]parameter!$G$25</f>
        <v>35349.600000000006</v>
      </c>
      <c r="AR16" s="44">
        <v>36056.46</v>
      </c>
      <c r="AS16" s="46">
        <f>+A16</f>
        <v>8</v>
      </c>
      <c r="AT16" s="47" t="str">
        <f>+[1]kpop!C16</f>
        <v>Asahan</v>
      </c>
      <c r="AU16" s="48">
        <v>807230.16</v>
      </c>
      <c r="AV16" s="48">
        <v>821637</v>
      </c>
      <c r="AW16" s="48">
        <v>814659.32520000008</v>
      </c>
      <c r="AX16" s="48">
        <f>[1]kpop!AB16*[1]parameter!$J$19/100*[1]parameter!$H$19</f>
        <v>24864000</v>
      </c>
      <c r="AY16" s="48">
        <f>[1]kpop!AC16*[1]parameter!$J$19/100*[1]parameter!$H$19</f>
        <v>25122746.880000003</v>
      </c>
      <c r="AZ16" s="48">
        <v>36107590.399999999</v>
      </c>
      <c r="BA16" s="48">
        <f>[1]kpop!AH16*[1]parameter!$J$21/100*[1]parameter!$H$21</f>
        <v>954006</v>
      </c>
      <c r="BB16" s="48">
        <f>[1]kpop!AI16*[1]parameter!$J$21/100*[1]parameter!$H$21</f>
        <v>1196783.7480000001</v>
      </c>
      <c r="BC16" s="48">
        <v>1391909.1359999999</v>
      </c>
      <c r="BD16" s="48">
        <f>[1]kpop!AN16*[1]parameter!$J$23/100*[1]parameter!$H$23</f>
        <v>0</v>
      </c>
      <c r="BE16" s="48">
        <f>[1]kpop!AO16*[1]parameter!$J$23/100*[1]parameter!$H$23</f>
        <v>0</v>
      </c>
      <c r="BF16" s="48">
        <v>0</v>
      </c>
      <c r="BG16" s="48">
        <f>[1]kpop!AT16*[1]parameter!$J$25/100*[1]parameter!$H$25</f>
        <v>285480</v>
      </c>
      <c r="BH16" s="48">
        <f>[1]kpop!AU16*[1]parameter!$J$25/100*[1]parameter!$H$25</f>
        <v>294044.40000000002</v>
      </c>
      <c r="BI16" s="48">
        <v>299924.19</v>
      </c>
      <c r="BJ16" s="49">
        <f t="shared" si="0"/>
        <v>26910716.16</v>
      </c>
      <c r="BK16" s="49">
        <f t="shared" si="0"/>
        <v>27435212.028000001</v>
      </c>
      <c r="BL16" s="50">
        <f t="shared" si="0"/>
        <v>38614083.051199995</v>
      </c>
      <c r="BM16" s="51">
        <f>+A16</f>
        <v>8</v>
      </c>
      <c r="BN16" s="47" t="str">
        <f>+[1]kpop!C16</f>
        <v>Asahan</v>
      </c>
      <c r="BO16" s="45">
        <v>0</v>
      </c>
      <c r="BP16" s="48">
        <f>[1]kpop!H16*[1]parameter!$J$12/100*[1]parameter!$I$12</f>
        <v>0</v>
      </c>
      <c r="BQ16" s="52">
        <v>0</v>
      </c>
    </row>
    <row r="17" spans="1:69" ht="34.799999999999997" customHeight="1" x14ac:dyDescent="0.25">
      <c r="A17" s="41">
        <f>+[1]kpop!B17</f>
        <v>9</v>
      </c>
      <c r="B17" s="42" t="str">
        <f>+[1]kpop!C17</f>
        <v>Simalungun</v>
      </c>
      <c r="C17" s="43">
        <v>223358.85600000003</v>
      </c>
      <c r="D17" s="44">
        <f>('[1]kpot total'!E17)*[1]parameter!$G$11+('[1]kpot total'!H17)*[1]parameter!$G$12</f>
        <v>2094919.9369000001</v>
      </c>
      <c r="E17" s="44">
        <v>1379423.4209999999</v>
      </c>
      <c r="F17" s="45">
        <v>25958.885231231998</v>
      </c>
      <c r="G17" s="44">
        <f>('[1]kpot total'!K17)*[1]parameter!$G$13</f>
        <v>544415.70304000005</v>
      </c>
      <c r="H17" s="44">
        <v>51618.960480000002</v>
      </c>
      <c r="I17" s="45">
        <v>1045758.00252</v>
      </c>
      <c r="J17" s="44">
        <f>('[1]kpot total'!N17)*[1]parameter!$G$14</f>
        <v>1033961.62035</v>
      </c>
      <c r="K17" s="44">
        <v>99927.032579999999</v>
      </c>
      <c r="L17" s="45">
        <v>245926.0349</v>
      </c>
      <c r="M17" s="44">
        <f>('[1]kpot total'!Q17)*[1]parameter!$G$15</f>
        <v>244254.51259999999</v>
      </c>
      <c r="N17" s="44">
        <v>60188.068849999996</v>
      </c>
      <c r="O17" s="45">
        <v>2390098.2259</v>
      </c>
      <c r="P17" s="44">
        <f>('[1]kpot total'!T17)*[1]parameter!$G$16</f>
        <v>3718703.9104599999</v>
      </c>
      <c r="Q17" s="44">
        <v>3612490.3199</v>
      </c>
      <c r="R17" s="45">
        <v>6237.1638462082956</v>
      </c>
      <c r="S17" s="44">
        <f>('[1]kpot total'!W17)*[1]parameter!$G$17</f>
        <v>5842.5</v>
      </c>
      <c r="T17" s="44">
        <v>0</v>
      </c>
      <c r="U17" s="45">
        <v>1305616.771368</v>
      </c>
      <c r="V17" s="44">
        <f>'[1]kpot total'!Z17*[1]parameter!$G$18</f>
        <v>1306802.683368</v>
      </c>
      <c r="W17" s="44">
        <f>'[2]kpot total'!Z17*[2]parameter!$G$18</f>
        <v>1322485.1836560001</v>
      </c>
      <c r="X17" s="45">
        <v>102859.232751</v>
      </c>
      <c r="Y17" s="44">
        <f>'[1]kpot total'!AC17*[1]parameter!$G$19</f>
        <v>106655.20054200001</v>
      </c>
      <c r="Z17" s="44">
        <f>'[2]kpot total'!AC17*[2]parameter!$G$19</f>
        <v>113576.51279700002</v>
      </c>
      <c r="AA17" s="45">
        <v>788575.83560632798</v>
      </c>
      <c r="AB17" s="44">
        <f>'[1]kpot total'!AF17*[1]parameter!$G$20</f>
        <v>790659.63354747591</v>
      </c>
      <c r="AC17" s="44">
        <v>841215.3478066799</v>
      </c>
      <c r="AD17" s="45">
        <v>45250.538616400008</v>
      </c>
      <c r="AE17" s="44">
        <f>'[1]kpot total'!AI17*[1]parameter!$G$21</f>
        <v>45733.084421179999</v>
      </c>
      <c r="AF17" s="44">
        <v>46278.646046620001</v>
      </c>
      <c r="AG17" s="45">
        <v>1400.15625</v>
      </c>
      <c r="AH17" s="44">
        <f>'[1]kpot total'!AL17*[1]parameter!$G$22</f>
        <v>1792.03125</v>
      </c>
      <c r="AI17" s="44">
        <v>1813.125</v>
      </c>
      <c r="AJ17" s="45">
        <v>0</v>
      </c>
      <c r="AK17" s="44">
        <f>'[1]kpot total'!AO17*[1]parameter!$G$23</f>
        <v>0</v>
      </c>
      <c r="AL17" s="44">
        <v>0</v>
      </c>
      <c r="AM17" s="45">
        <v>0</v>
      </c>
      <c r="AN17" s="44">
        <f>'[1]kpot total'!AR17*[1]parameter!$G$24</f>
        <v>0</v>
      </c>
      <c r="AO17" s="44">
        <v>0</v>
      </c>
      <c r="AP17" s="45">
        <v>0</v>
      </c>
      <c r="AQ17" s="44">
        <f>'[1]kpot total'!AU17*[1]parameter!$G$25</f>
        <v>0</v>
      </c>
      <c r="AR17" s="44">
        <v>0</v>
      </c>
      <c r="AS17" s="46">
        <f>+A17</f>
        <v>9</v>
      </c>
      <c r="AT17" s="47" t="str">
        <f>+[1]kpop!C17</f>
        <v>Simalungun</v>
      </c>
      <c r="AU17" s="48">
        <v>899687.35080000001</v>
      </c>
      <c r="AV17" s="48">
        <v>900505</v>
      </c>
      <c r="AW17" s="48">
        <v>911311.20360000001</v>
      </c>
      <c r="AX17" s="48">
        <f>[1]kpop!AB17*[1]parameter!$J$19/100*[1]parameter!$H$19</f>
        <v>1306932.4800000002</v>
      </c>
      <c r="AY17" s="48">
        <f>[1]kpop!AC17*[1]parameter!$J$19/100*[1]parameter!$H$19</f>
        <v>1355164.1600000001</v>
      </c>
      <c r="AZ17" s="48">
        <v>1443106.56</v>
      </c>
      <c r="BA17" s="48">
        <f>[1]kpop!AH17*[1]parameter!$J$21/100*[1]parameter!$H$21</f>
        <v>251301.48</v>
      </c>
      <c r="BB17" s="48">
        <f>[1]kpop!AI17*[1]parameter!$J$21/100*[1]parameter!$H$21</f>
        <v>253981.32600000003</v>
      </c>
      <c r="BC17" s="48">
        <v>257011.13399999999</v>
      </c>
      <c r="BD17" s="48">
        <f>[1]kpop!AN17*[1]parameter!$J$23/100*[1]parameter!$H$23</f>
        <v>0</v>
      </c>
      <c r="BE17" s="48">
        <f>[1]kpop!AO17*[1]parameter!$J$23/100*[1]parameter!$H$23</f>
        <v>0</v>
      </c>
      <c r="BF17" s="48">
        <v>0</v>
      </c>
      <c r="BG17" s="48">
        <f>[1]kpop!AT17*[1]parameter!$J$25/100*[1]parameter!$H$25</f>
        <v>0</v>
      </c>
      <c r="BH17" s="48">
        <f>[1]kpop!AU17*[1]parameter!$J$25/100*[1]parameter!$H$25</f>
        <v>0</v>
      </c>
      <c r="BI17" s="48">
        <v>0</v>
      </c>
      <c r="BJ17" s="49">
        <f t="shared" si="0"/>
        <v>2457921.3108000001</v>
      </c>
      <c r="BK17" s="49">
        <f t="shared" si="0"/>
        <v>2509650.486</v>
      </c>
      <c r="BL17" s="50">
        <f t="shared" si="0"/>
        <v>2611428.8976000003</v>
      </c>
      <c r="BM17" s="51">
        <f>+A17</f>
        <v>9</v>
      </c>
      <c r="BN17" s="47" t="str">
        <f>+[1]kpop!C17</f>
        <v>Simalungun</v>
      </c>
      <c r="BO17" s="45">
        <v>0</v>
      </c>
      <c r="BP17" s="48">
        <f>[1]kpop!H17*[1]parameter!$J$12/100*[1]parameter!$I$12</f>
        <v>87840</v>
      </c>
      <c r="BQ17" s="52">
        <v>87840</v>
      </c>
    </row>
    <row r="18" spans="1:69" ht="34.799999999999997" customHeight="1" x14ac:dyDescent="0.25">
      <c r="A18" s="41">
        <f>+[1]kpop!B18</f>
        <v>10</v>
      </c>
      <c r="B18" s="42" t="str">
        <f>+[1]kpop!C18</f>
        <v>Dairi</v>
      </c>
      <c r="C18" s="43">
        <v>163238.09726000001</v>
      </c>
      <c r="D18" s="44">
        <f>('[1]kpot total'!E18)*[1]parameter!$G$11+('[1]kpot total'!H18)*[1]parameter!$G$12</f>
        <v>166216.21534000002</v>
      </c>
      <c r="E18" s="44">
        <v>27991.790999999997</v>
      </c>
      <c r="F18" s="45">
        <v>53383.418601656143</v>
      </c>
      <c r="G18" s="44">
        <f>('[1]kpot total'!K18)*[1]parameter!$G$13</f>
        <v>60705.444159999999</v>
      </c>
      <c r="H18" s="44">
        <v>34025.981440000003</v>
      </c>
      <c r="I18" s="45">
        <v>283663.40151</v>
      </c>
      <c r="J18" s="44">
        <f>('[1]kpot total'!N18)*[1]parameter!$G$14</f>
        <v>278590.55456999998</v>
      </c>
      <c r="K18" s="44">
        <v>42273.724500000004</v>
      </c>
      <c r="L18" s="45">
        <v>0</v>
      </c>
      <c r="M18" s="44">
        <f>('[1]kpot total'!Q18)*[1]parameter!$G$15</f>
        <v>0</v>
      </c>
      <c r="N18" s="44">
        <v>0</v>
      </c>
      <c r="O18" s="45">
        <v>3314027.7909200001</v>
      </c>
      <c r="P18" s="44">
        <f>('[1]kpot total'!T18)*[1]parameter!$G$16</f>
        <v>2426302.0874399999</v>
      </c>
      <c r="Q18" s="44">
        <v>2531345.9248000002</v>
      </c>
      <c r="R18" s="45">
        <v>3153.359181483067</v>
      </c>
      <c r="S18" s="44">
        <f>('[1]kpot total'!W18)*[1]parameter!$G$17</f>
        <v>2613.75</v>
      </c>
      <c r="T18" s="44">
        <v>0</v>
      </c>
      <c r="U18" s="45">
        <v>1294645.899456</v>
      </c>
      <c r="V18" s="44">
        <f>'[1]kpot total'!Z18*[1]parameter!$G$18</f>
        <v>1374913.167264</v>
      </c>
      <c r="W18" s="44">
        <f>'[2]kpot total'!Z18*[2]parameter!$G$18</f>
        <v>1394304.0143759998</v>
      </c>
      <c r="X18" s="45">
        <v>564.14160000000004</v>
      </c>
      <c r="Y18" s="44">
        <f>'[1]kpot total'!AC18*[1]parameter!$G$19</f>
        <v>564.14160000000004</v>
      </c>
      <c r="Z18" s="44">
        <f>'[2]kpot total'!AC18*[2]parameter!$G$19</f>
        <v>564.14160000000004</v>
      </c>
      <c r="AA18" s="45">
        <v>0</v>
      </c>
      <c r="AB18" s="44">
        <f>'[1]kpot total'!AF18*[1]parameter!$G$20</f>
        <v>0</v>
      </c>
      <c r="AC18" s="44">
        <v>0</v>
      </c>
      <c r="AD18" s="45">
        <v>22660.661755420002</v>
      </c>
      <c r="AE18" s="44">
        <f>'[1]kpot total'!AI18*[1]parameter!$G$21</f>
        <v>24040.967196999998</v>
      </c>
      <c r="AF18" s="44">
        <v>24764.354288959999</v>
      </c>
      <c r="AG18" s="45">
        <v>0</v>
      </c>
      <c r="AH18" s="44">
        <f>'[1]kpot total'!AL18*[1]parameter!$G$22</f>
        <v>0</v>
      </c>
      <c r="AI18" s="44">
        <v>0</v>
      </c>
      <c r="AJ18" s="45">
        <v>1870</v>
      </c>
      <c r="AK18" s="44">
        <f>'[1]kpot total'!AO18*[1]parameter!$G$23</f>
        <v>1760</v>
      </c>
      <c r="AL18" s="44">
        <v>1320</v>
      </c>
      <c r="AM18" s="45">
        <v>0</v>
      </c>
      <c r="AN18" s="44">
        <f>'[1]kpot total'!AR18*[1]parameter!$G$24</f>
        <v>0</v>
      </c>
      <c r="AO18" s="44">
        <v>0</v>
      </c>
      <c r="AP18" s="45">
        <v>0</v>
      </c>
      <c r="AQ18" s="44">
        <f>'[1]kpot total'!AU18*[1]parameter!$G$25</f>
        <v>0</v>
      </c>
      <c r="AR18" s="44">
        <v>0</v>
      </c>
      <c r="AS18" s="46">
        <f>+A18</f>
        <v>10</v>
      </c>
      <c r="AT18" s="47" t="str">
        <f>+[1]kpop!C18</f>
        <v>Dairi</v>
      </c>
      <c r="AU18" s="48">
        <v>892127.43359999999</v>
      </c>
      <c r="AV18" s="48">
        <v>947439</v>
      </c>
      <c r="AW18" s="48">
        <v>960800.83560000011</v>
      </c>
      <c r="AX18" s="48">
        <f>[1]kpop!AB18*[1]parameter!$J$19/100*[1]parameter!$H$19</f>
        <v>7168</v>
      </c>
      <c r="AY18" s="48">
        <f>[1]kpop!AC18*[1]parameter!$J$19/100*[1]parameter!$H$19</f>
        <v>7168</v>
      </c>
      <c r="AZ18" s="48">
        <v>7168</v>
      </c>
      <c r="BA18" s="48">
        <f>[1]kpop!AH18*[1]parameter!$J$21/100*[1]parameter!$H$21</f>
        <v>125847.29400000001</v>
      </c>
      <c r="BB18" s="48">
        <f>[1]kpop!AI18*[1]parameter!$J$21/100*[1]parameter!$H$21</f>
        <v>133512.9</v>
      </c>
      <c r="BC18" s="48">
        <v>137530.272</v>
      </c>
      <c r="BD18" s="48">
        <f>[1]kpop!AN18*[1]parameter!$J$23/100*[1]parameter!$H$23</f>
        <v>14739</v>
      </c>
      <c r="BE18" s="48">
        <f>[1]kpop!AO18*[1]parameter!$J$23/100*[1]parameter!$H$23</f>
        <v>13872</v>
      </c>
      <c r="BF18" s="48">
        <v>10404</v>
      </c>
      <c r="BG18" s="48">
        <f>[1]kpop!AT18*[1]parameter!$J$25/100*[1]parameter!$H$25</f>
        <v>0</v>
      </c>
      <c r="BH18" s="48">
        <f>[1]kpop!AU18*[1]parameter!$J$25/100*[1]parameter!$H$25</f>
        <v>0</v>
      </c>
      <c r="BI18" s="48">
        <v>0</v>
      </c>
      <c r="BJ18" s="49">
        <f t="shared" si="0"/>
        <v>1039881.7276</v>
      </c>
      <c r="BK18" s="49">
        <f t="shared" si="0"/>
        <v>1101991.8999999999</v>
      </c>
      <c r="BL18" s="50">
        <f t="shared" si="0"/>
        <v>1115903.1076000002</v>
      </c>
      <c r="BM18" s="51">
        <f>+A18</f>
        <v>10</v>
      </c>
      <c r="BN18" s="47" t="str">
        <f>+[1]kpop!C18</f>
        <v>Dairi</v>
      </c>
      <c r="BO18" s="45">
        <v>0</v>
      </c>
      <c r="BP18" s="48">
        <f>[1]kpop!H18*[1]parameter!$J$12/100*[1]parameter!$I$12</f>
        <v>0</v>
      </c>
      <c r="BQ18" s="52">
        <v>0</v>
      </c>
    </row>
    <row r="19" spans="1:69" ht="34.799999999999997" customHeight="1" x14ac:dyDescent="0.25">
      <c r="A19" s="41">
        <f>+[1]kpop!B19</f>
        <v>11</v>
      </c>
      <c r="B19" s="42" t="str">
        <f>+[1]kpop!C19</f>
        <v>Karo</v>
      </c>
      <c r="C19" s="43">
        <v>827358.42910000007</v>
      </c>
      <c r="D19" s="44">
        <f>('[1]kpot total'!E19)*[1]parameter!$G$11+('[1]kpot total'!H19)*[1]parameter!$G$12</f>
        <v>889154.37926000007</v>
      </c>
      <c r="E19" s="44">
        <v>340717.28399999999</v>
      </c>
      <c r="F19" s="45">
        <v>79732.005151497186</v>
      </c>
      <c r="G19" s="44">
        <f>('[1]kpot total'!K19)*[1]parameter!$G$13</f>
        <v>72498.540000000008</v>
      </c>
      <c r="H19" s="44">
        <v>6573.2009600000001</v>
      </c>
      <c r="I19" s="45">
        <v>17942.84751</v>
      </c>
      <c r="J19" s="44">
        <f>('[1]kpot total'!N19)*[1]parameter!$G$14</f>
        <v>14225.443800000001</v>
      </c>
      <c r="K19" s="44">
        <v>10924.067220000001</v>
      </c>
      <c r="L19" s="45">
        <v>9803.6109500000002</v>
      </c>
      <c r="M19" s="44">
        <f>('[1]kpot total'!Q19)*[1]parameter!$G$15</f>
        <v>9286.2350000000006</v>
      </c>
      <c r="N19" s="44">
        <v>384.71544999999998</v>
      </c>
      <c r="O19" s="45">
        <v>1399405.3905001529</v>
      </c>
      <c r="P19" s="44">
        <f>('[1]kpot total'!T19)*[1]parameter!$G$16</f>
        <v>1144661.99386</v>
      </c>
      <c r="Q19" s="44">
        <v>1561562.03434</v>
      </c>
      <c r="R19" s="45">
        <v>4024.8364990489431</v>
      </c>
      <c r="S19" s="44">
        <f>('[1]kpot total'!W19)*[1]parameter!$G$17</f>
        <v>3997.5</v>
      </c>
      <c r="T19" s="44">
        <v>0</v>
      </c>
      <c r="U19" s="45">
        <v>512559.46778400004</v>
      </c>
      <c r="V19" s="44">
        <f>'[1]kpot total'!Z19*[1]parameter!$G$18</f>
        <v>471422.55232800002</v>
      </c>
      <c r="W19" s="44">
        <f>'[2]kpot total'!Z19*[2]parameter!$G$18</f>
        <v>497367.93506399996</v>
      </c>
      <c r="X19" s="45">
        <v>0</v>
      </c>
      <c r="Y19" s="44">
        <f>'[1]kpot total'!AC19*[1]parameter!$G$19</f>
        <v>0</v>
      </c>
      <c r="Z19" s="44">
        <f>'[2]kpot total'!AC19*[2]parameter!$G$19</f>
        <v>0</v>
      </c>
      <c r="AA19" s="45">
        <v>0</v>
      </c>
      <c r="AB19" s="44">
        <f>'[1]kpot total'!AF19*[1]parameter!$G$20</f>
        <v>0</v>
      </c>
      <c r="AC19" s="44">
        <v>0</v>
      </c>
      <c r="AD19" s="45">
        <v>27652.723274280004</v>
      </c>
      <c r="AE19" s="44">
        <f>'[1]kpot total'!AI19*[1]parameter!$G$21</f>
        <v>20486.184327440002</v>
      </c>
      <c r="AF19" s="44">
        <v>21510.838835980001</v>
      </c>
      <c r="AG19" s="45">
        <v>562.03125</v>
      </c>
      <c r="AH19" s="44">
        <f>'[1]kpot total'!AL19*[1]parameter!$G$22</f>
        <v>655.78125</v>
      </c>
      <c r="AI19" s="44">
        <v>772.96875</v>
      </c>
      <c r="AJ19" s="45">
        <v>0</v>
      </c>
      <c r="AK19" s="44">
        <f>'[1]kpot total'!AO19*[1]parameter!$G$23</f>
        <v>0</v>
      </c>
      <c r="AL19" s="44">
        <v>0</v>
      </c>
      <c r="AM19" s="45">
        <v>0</v>
      </c>
      <c r="AN19" s="44">
        <f>'[1]kpot total'!AR19*[1]parameter!$G$24</f>
        <v>561</v>
      </c>
      <c r="AO19" s="44">
        <v>621.5</v>
      </c>
      <c r="AP19" s="45">
        <v>3247.2000000000003</v>
      </c>
      <c r="AQ19" s="44">
        <f>'[1]kpot total'!AU19*[1]parameter!$G$25</f>
        <v>2974.62</v>
      </c>
      <c r="AR19" s="44">
        <v>3272.2800000000007</v>
      </c>
      <c r="AS19" s="46">
        <f>+A19</f>
        <v>11</v>
      </c>
      <c r="AT19" s="47" t="str">
        <f>+[1]kpop!C19</f>
        <v>Karo</v>
      </c>
      <c r="AU19" s="48">
        <v>353199.56039999996</v>
      </c>
      <c r="AV19" s="48">
        <v>324853</v>
      </c>
      <c r="AW19" s="48">
        <v>342731.22840000002</v>
      </c>
      <c r="AX19" s="48">
        <f>[1]kpop!AB19*[1]parameter!$J$19/100*[1]parameter!$H$19</f>
        <v>0</v>
      </c>
      <c r="AY19" s="48">
        <f>[1]kpop!AC19*[1]parameter!$J$19/100*[1]parameter!$H$19</f>
        <v>0</v>
      </c>
      <c r="AZ19" s="48">
        <v>0</v>
      </c>
      <c r="BA19" s="48">
        <f>[1]kpop!AH19*[1]parameter!$J$21/100*[1]parameter!$H$21</f>
        <v>153570.99600000001</v>
      </c>
      <c r="BB19" s="48">
        <f>[1]kpop!AI19*[1]parameter!$J$21/100*[1]parameter!$H$21</f>
        <v>113771.20800000001</v>
      </c>
      <c r="BC19" s="48">
        <v>119461.686</v>
      </c>
      <c r="BD19" s="48">
        <f>[1]kpop!AN19*[1]parameter!$J$23/100*[1]parameter!$H$23</f>
        <v>0</v>
      </c>
      <c r="BE19" s="48">
        <f>[1]kpop!AO19*[1]parameter!$J$23/100*[1]parameter!$H$23</f>
        <v>0</v>
      </c>
      <c r="BF19" s="48">
        <v>0</v>
      </c>
      <c r="BG19" s="48">
        <f>[1]kpop!AT19*[1]parameter!$J$25/100*[1]parameter!$H$25</f>
        <v>27010.799999999999</v>
      </c>
      <c r="BH19" s="48">
        <f>[1]kpop!AU19*[1]parameter!$J$25/100*[1]parameter!$H$25</f>
        <v>24743.43</v>
      </c>
      <c r="BI19" s="48">
        <v>27219.420000000002</v>
      </c>
      <c r="BJ19" s="49">
        <f t="shared" si="0"/>
        <v>533781.35640000005</v>
      </c>
      <c r="BK19" s="49">
        <f t="shared" si="0"/>
        <v>463367.63799999998</v>
      </c>
      <c r="BL19" s="50">
        <f t="shared" si="0"/>
        <v>489412.33439999999</v>
      </c>
      <c r="BM19" s="51">
        <f>+A19</f>
        <v>11</v>
      </c>
      <c r="BN19" s="47" t="str">
        <f>+[1]kpop!C19</f>
        <v>Karo</v>
      </c>
      <c r="BO19" s="45">
        <v>285120</v>
      </c>
      <c r="BP19" s="48">
        <f>[1]kpop!H19*[1]parameter!$J$12/100*[1]parameter!$I$12</f>
        <v>229680</v>
      </c>
      <c r="BQ19" s="52">
        <v>555840</v>
      </c>
    </row>
    <row r="20" spans="1:69" ht="34.799999999999997" customHeight="1" x14ac:dyDescent="0.25">
      <c r="A20" s="41">
        <f>+[1]kpop!B20</f>
        <v>12</v>
      </c>
      <c r="B20" s="42" t="str">
        <f>+[1]kpop!C20</f>
        <v>Deli Serdang</v>
      </c>
      <c r="C20" s="43">
        <v>2805387.2313600001</v>
      </c>
      <c r="D20" s="44">
        <f>('[1]kpot total'!E20)*[1]parameter!$G$11+('[1]kpot total'!H20)*[1]parameter!$G$12</f>
        <v>2811715.7322800001</v>
      </c>
      <c r="E20" s="44">
        <v>4084995.5639999993</v>
      </c>
      <c r="F20" s="45">
        <v>273235.59082303999</v>
      </c>
      <c r="G20" s="44">
        <f>('[1]kpot total'!K20)*[1]parameter!$G$13</f>
        <v>282840.97071999998</v>
      </c>
      <c r="H20" s="44">
        <v>1739.96496</v>
      </c>
      <c r="I20" s="45">
        <v>252273.69485175866</v>
      </c>
      <c r="J20" s="44">
        <f>('[1]kpot total'!N20)*[1]parameter!$G$14</f>
        <v>242745.12023999999</v>
      </c>
      <c r="K20" s="44">
        <v>135490.64207999999</v>
      </c>
      <c r="L20" s="45">
        <v>533852.38410000002</v>
      </c>
      <c r="M20" s="44">
        <f>('[1]kpot total'!Q20)*[1]parameter!$G$15</f>
        <v>512958.35534999997</v>
      </c>
      <c r="N20" s="44">
        <v>137476.07615000001</v>
      </c>
      <c r="O20" s="45">
        <v>2253880.4657600001</v>
      </c>
      <c r="P20" s="44">
        <f>('[1]kpot total'!T20)*[1]parameter!$G$16</f>
        <v>1627477.6271599999</v>
      </c>
      <c r="Q20" s="44">
        <v>0</v>
      </c>
      <c r="R20" s="45">
        <v>0</v>
      </c>
      <c r="S20" s="44">
        <f>('[1]kpot total'!W20)*[1]parameter!$G$17</f>
        <v>0</v>
      </c>
      <c r="T20" s="44">
        <v>0</v>
      </c>
      <c r="U20" s="45">
        <v>1185381.8973359999</v>
      </c>
      <c r="V20" s="44">
        <f>'[1]kpot total'!Z20*[1]parameter!$G$18</f>
        <v>1244650.2213600001</v>
      </c>
      <c r="W20" s="44">
        <f>'[2]kpot total'!Z20*[2]parameter!$G$18</f>
        <v>1256920.8528240002</v>
      </c>
      <c r="X20" s="45">
        <v>4829543.6043690005</v>
      </c>
      <c r="Y20" s="44">
        <f>'[1]kpot total'!AC20*[1]parameter!$G$19</f>
        <v>4926133.8135900004</v>
      </c>
      <c r="Z20" s="44">
        <f>'[2]kpot total'!AC20*[2]parameter!$G$19</f>
        <v>10705060.738944</v>
      </c>
      <c r="AA20" s="45">
        <v>7290975.2075999994</v>
      </c>
      <c r="AB20" s="44">
        <f>'[1]kpot total'!AF20*[1]parameter!$G$20</f>
        <v>9797888.1439232621</v>
      </c>
      <c r="AC20" s="44">
        <v>13531052.812958604</v>
      </c>
      <c r="AD20" s="45">
        <v>314783.87849635998</v>
      </c>
      <c r="AE20" s="44">
        <f>'[1]kpot total'!AI20*[1]parameter!$G$21</f>
        <v>327374.95740248001</v>
      </c>
      <c r="AF20" s="44">
        <v>330647.46392470005</v>
      </c>
      <c r="AG20" s="45">
        <v>0</v>
      </c>
      <c r="AH20" s="44">
        <f>'[1]kpot total'!AL20*[1]parameter!$G$22</f>
        <v>0</v>
      </c>
      <c r="AI20" s="44">
        <v>0</v>
      </c>
      <c r="AJ20" s="45">
        <v>13880.460000000001</v>
      </c>
      <c r="AK20" s="44">
        <f>'[1]kpot total'!AO20*[1]parameter!$G$23</f>
        <v>9900</v>
      </c>
      <c r="AL20" s="44">
        <v>0</v>
      </c>
      <c r="AM20" s="45">
        <v>0</v>
      </c>
      <c r="AN20" s="44">
        <f>'[1]kpot total'!AR20*[1]parameter!$G$24</f>
        <v>0</v>
      </c>
      <c r="AO20" s="44">
        <v>0</v>
      </c>
      <c r="AP20" s="45">
        <v>0</v>
      </c>
      <c r="AQ20" s="44">
        <f>'[1]kpot total'!AU20*[1]parameter!$G$25</f>
        <v>0</v>
      </c>
      <c r="AR20" s="44">
        <v>254123.76000000004</v>
      </c>
      <c r="AS20" s="46">
        <f>+A20</f>
        <v>12</v>
      </c>
      <c r="AT20" s="47" t="str">
        <f>+[1]kpop!C20</f>
        <v>Deli Serdang</v>
      </c>
      <c r="AU20" s="48">
        <v>816834.71160000004</v>
      </c>
      <c r="AV20" s="48">
        <v>857676</v>
      </c>
      <c r="AW20" s="48">
        <v>866131.48439999996</v>
      </c>
      <c r="AX20" s="48">
        <f>[1]kpop!AB20*[1]parameter!$J$19/100*[1]parameter!$H$19</f>
        <v>61364325.120000005</v>
      </c>
      <c r="AY20" s="48">
        <f>[1]kpop!AC20*[1]parameter!$J$19/100*[1]parameter!$H$19</f>
        <v>62591603.200000003</v>
      </c>
      <c r="AZ20" s="48">
        <v>136018821.12</v>
      </c>
      <c r="BA20" s="48">
        <f>[1]kpop!AH20*[1]parameter!$J$21/100*[1]parameter!$H$21</f>
        <v>1748170.452</v>
      </c>
      <c r="BB20" s="48">
        <f>[1]kpop!AI20*[1]parameter!$J$21/100*[1]parameter!$H$21</f>
        <v>1818095.736</v>
      </c>
      <c r="BC20" s="48">
        <v>1836269.79</v>
      </c>
      <c r="BD20" s="48">
        <f>[1]kpop!AN20*[1]parameter!$J$23/100*[1]parameter!$H$23</f>
        <v>109403.26200000002</v>
      </c>
      <c r="BE20" s="48">
        <f>[1]kpop!AO20*[1]parameter!$J$23/100*[1]parameter!$H$23</f>
        <v>78030</v>
      </c>
      <c r="BF20" s="48">
        <v>0</v>
      </c>
      <c r="BG20" s="48">
        <f>[1]kpop!AT20*[1]parameter!$J$25/100*[1]parameter!$H$25</f>
        <v>0</v>
      </c>
      <c r="BH20" s="48">
        <f>[1]kpop!AU20*[1]parameter!$J$25/100*[1]parameter!$H$25</f>
        <v>0</v>
      </c>
      <c r="BI20" s="48">
        <v>2113847.64</v>
      </c>
      <c r="BJ20" s="49">
        <f t="shared" si="0"/>
        <v>64038733.545600004</v>
      </c>
      <c r="BK20" s="49">
        <f t="shared" si="0"/>
        <v>65345404.936000004</v>
      </c>
      <c r="BL20" s="50">
        <f t="shared" si="0"/>
        <v>140835070.03439999</v>
      </c>
      <c r="BM20" s="51">
        <f>+A20</f>
        <v>12</v>
      </c>
      <c r="BN20" s="47" t="str">
        <f>+[1]kpop!C20</f>
        <v>Deli Serdang</v>
      </c>
      <c r="BO20" s="45">
        <v>306000</v>
      </c>
      <c r="BP20" s="48">
        <f>[1]kpop!H20*[1]parameter!$J$12/100*[1]parameter!$I$12</f>
        <v>613440</v>
      </c>
      <c r="BQ20" s="52">
        <v>718560</v>
      </c>
    </row>
    <row r="21" spans="1:69" ht="34.799999999999997" customHeight="1" x14ac:dyDescent="0.25">
      <c r="A21" s="41">
        <f>+[1]kpop!B21</f>
        <v>13</v>
      </c>
      <c r="B21" s="42" t="str">
        <f>+[1]kpop!C21</f>
        <v>Langkat</v>
      </c>
      <c r="C21" s="43">
        <v>2193570.0983000002</v>
      </c>
      <c r="D21" s="44">
        <f>('[1]kpot total'!E21)*[1]parameter!$G$11+('[1]kpot total'!H21)*[1]parameter!$G$12</f>
        <v>2896964.3623200003</v>
      </c>
      <c r="E21" s="44">
        <v>1986213.2129999998</v>
      </c>
      <c r="F21" s="45">
        <v>12091.046724976701</v>
      </c>
      <c r="G21" s="44">
        <f>('[1]kpot total'!K21)*[1]parameter!$G$13</f>
        <v>16239.67296</v>
      </c>
      <c r="H21" s="44">
        <v>15853.014080000001</v>
      </c>
      <c r="I21" s="45">
        <v>220185.71361000001</v>
      </c>
      <c r="J21" s="44">
        <f>('[1]kpot total'!N21)*[1]parameter!$G$14</f>
        <v>279758.11457999999</v>
      </c>
      <c r="K21" s="44">
        <v>281985.87276</v>
      </c>
      <c r="L21" s="45">
        <v>212588.45125000001</v>
      </c>
      <c r="M21" s="44">
        <f>('[1]kpot total'!Q21)*[1]parameter!$G$15</f>
        <v>216435.60574999999</v>
      </c>
      <c r="N21" s="44">
        <v>82674.0236</v>
      </c>
      <c r="O21" s="45">
        <v>1011661.05502</v>
      </c>
      <c r="P21" s="44">
        <f>('[1]kpot total'!T21)*[1]parameter!$G$16</f>
        <v>149143.533</v>
      </c>
      <c r="Q21" s="44">
        <v>2215454.07314</v>
      </c>
      <c r="R21" s="45">
        <v>1545.9636883764149</v>
      </c>
      <c r="S21" s="44">
        <f>('[1]kpot total'!W21)*[1]parameter!$G$17</f>
        <v>768.75</v>
      </c>
      <c r="T21" s="44">
        <v>0</v>
      </c>
      <c r="U21" s="45">
        <v>1534966.222608</v>
      </c>
      <c r="V21" s="44">
        <f>'[1]kpot total'!Z21*[1]parameter!$G$18</f>
        <v>1536296.8158720001</v>
      </c>
      <c r="W21" s="44">
        <f>'[2]kpot total'!Z21*[2]parameter!$G$18</f>
        <v>1570863.7788479999</v>
      </c>
      <c r="X21" s="45">
        <v>2517606.0011519999</v>
      </c>
      <c r="Y21" s="44">
        <f>'[1]kpot total'!AC21*[1]parameter!$G$19</f>
        <v>2645859.3628500002</v>
      </c>
      <c r="Z21" s="44">
        <f>'[2]kpot total'!AC21*[2]parameter!$G$19</f>
        <v>3086366.5105019999</v>
      </c>
      <c r="AA21" s="45">
        <v>3814397.47013094</v>
      </c>
      <c r="AB21" s="44">
        <f>'[1]kpot total'!AF21*[1]parameter!$G$20</f>
        <v>3932507.0060171275</v>
      </c>
      <c r="AC21" s="44">
        <v>3958106.426762796</v>
      </c>
      <c r="AD21" s="45">
        <v>232852.08964290001</v>
      </c>
      <c r="AE21" s="44">
        <f>'[1]kpot total'!AI21*[1]parameter!$G$21</f>
        <v>269133.66419550002</v>
      </c>
      <c r="AF21" s="44">
        <v>273685.47820016003</v>
      </c>
      <c r="AG21" s="45">
        <v>448.125</v>
      </c>
      <c r="AH21" s="44">
        <f>'[1]kpot total'!AL21*[1]parameter!$G$22</f>
        <v>475.3125</v>
      </c>
      <c r="AI21" s="44">
        <v>318.75</v>
      </c>
      <c r="AJ21" s="45">
        <v>4202</v>
      </c>
      <c r="AK21" s="44">
        <f>'[1]kpot total'!AO21*[1]parameter!$G$23</f>
        <v>4185.72</v>
      </c>
      <c r="AL21" s="44">
        <v>3366</v>
      </c>
      <c r="AM21" s="45">
        <v>609.95000000000005</v>
      </c>
      <c r="AN21" s="44">
        <f>'[1]kpot total'!AR21*[1]parameter!$G$24</f>
        <v>605</v>
      </c>
      <c r="AO21" s="44">
        <v>508.75</v>
      </c>
      <c r="AP21" s="45">
        <v>118356.48000000001</v>
      </c>
      <c r="AQ21" s="44">
        <f>'[1]kpot total'!AU21*[1]parameter!$G$25</f>
        <v>119077.20000000001</v>
      </c>
      <c r="AR21" s="44">
        <v>72765</v>
      </c>
      <c r="AS21" s="46">
        <f>+A21</f>
        <v>13</v>
      </c>
      <c r="AT21" s="47" t="str">
        <f>+[1]kpop!C21</f>
        <v>Langkat</v>
      </c>
      <c r="AU21" s="48">
        <v>1057729.7448</v>
      </c>
      <c r="AV21" s="48">
        <v>1058647</v>
      </c>
      <c r="AW21" s="48">
        <v>1082466.3888000001</v>
      </c>
      <c r="AX21" s="48">
        <f>[1]kpop!AB21*[1]parameter!$J$19/100*[1]parameter!$H$19</f>
        <v>31988776.960000005</v>
      </c>
      <c r="AY21" s="48">
        <f>[1]kpop!AC21*[1]parameter!$J$19/100*[1]parameter!$H$19</f>
        <v>33618368</v>
      </c>
      <c r="AZ21" s="48">
        <v>39215464.960000001</v>
      </c>
      <c r="BA21" s="48">
        <f>[1]kpop!AH21*[1]parameter!$J$21/100*[1]parameter!$H$21</f>
        <v>1293157.53</v>
      </c>
      <c r="BB21" s="48">
        <f>[1]kpop!AI21*[1]parameter!$J$21/100*[1]parameter!$H$21</f>
        <v>1494649.35</v>
      </c>
      <c r="BC21" s="48">
        <v>1519928.112</v>
      </c>
      <c r="BD21" s="48">
        <f>[1]kpop!AN21*[1]parameter!$J$23/100*[1]parameter!$H$23</f>
        <v>33119.4</v>
      </c>
      <c r="BE21" s="48">
        <f>[1]kpop!AO21*[1]parameter!$J$23/100*[1]parameter!$H$23</f>
        <v>32991.084000000003</v>
      </c>
      <c r="BF21" s="48">
        <v>26530.2</v>
      </c>
      <c r="BG21" s="48">
        <f>[1]kpop!AT21*[1]parameter!$J$25/100*[1]parameter!$H$25</f>
        <v>984510.72000000009</v>
      </c>
      <c r="BH21" s="48">
        <f>[1]kpop!AU21*[1]parameter!$J$25/100*[1]parameter!$H$25</f>
        <v>990505.8</v>
      </c>
      <c r="BI21" s="48">
        <v>605272.5</v>
      </c>
      <c r="BJ21" s="49">
        <f t="shared" si="0"/>
        <v>35357294.354800001</v>
      </c>
      <c r="BK21" s="49">
        <f t="shared" si="0"/>
        <v>37195161.233999997</v>
      </c>
      <c r="BL21" s="50">
        <f t="shared" si="0"/>
        <v>42449662.16080001</v>
      </c>
      <c r="BM21" s="51">
        <f>+A21</f>
        <v>13</v>
      </c>
      <c r="BN21" s="47" t="str">
        <f>+[1]kpop!C21</f>
        <v>Langkat</v>
      </c>
      <c r="BO21" s="45">
        <v>43200</v>
      </c>
      <c r="BP21" s="48">
        <f>[1]kpop!H21*[1]parameter!$J$12/100*[1]parameter!$I$12</f>
        <v>39600</v>
      </c>
      <c r="BQ21" s="52">
        <v>17280</v>
      </c>
    </row>
    <row r="22" spans="1:69" ht="34.799999999999997" customHeight="1" x14ac:dyDescent="0.25">
      <c r="A22" s="41">
        <f>+[1]kpop!B22</f>
        <v>14</v>
      </c>
      <c r="B22" s="42" t="str">
        <f>+[1]kpop!C22</f>
        <v>Nias Selatan</v>
      </c>
      <c r="C22" s="43">
        <v>9865.0161399999997</v>
      </c>
      <c r="D22" s="44">
        <f>('[1]kpot total'!E22)*[1]parameter!$G$11+('[1]kpot total'!H22)*[1]parameter!$G$12</f>
        <v>1675.1914200000001</v>
      </c>
      <c r="E22" s="44">
        <v>3160.3634999999995</v>
      </c>
      <c r="F22" s="45">
        <v>2502.2920767271889</v>
      </c>
      <c r="G22" s="44">
        <f>('[1]kpot total'!K22)*[1]parameter!$G$13</f>
        <v>579.98832000000004</v>
      </c>
      <c r="H22" s="44">
        <v>1159.9766400000001</v>
      </c>
      <c r="I22" s="45">
        <v>128155.48938357631</v>
      </c>
      <c r="J22" s="44">
        <f>('[1]kpot total'!N22)*[1]parameter!$G$14</f>
        <v>88009.868340000001</v>
      </c>
      <c r="K22" s="44">
        <v>3663.7227899999998</v>
      </c>
      <c r="L22" s="45">
        <v>0</v>
      </c>
      <c r="M22" s="44">
        <f>('[1]kpot total'!Q22)*[1]parameter!$G$15</f>
        <v>0</v>
      </c>
      <c r="N22" s="44">
        <v>0</v>
      </c>
      <c r="O22" s="45">
        <v>8571600.5236399993</v>
      </c>
      <c r="P22" s="44">
        <f>('[1]kpot total'!T22)*[1]parameter!$G$16</f>
        <v>16437664.4047</v>
      </c>
      <c r="Q22" s="44">
        <v>25765802.81044</v>
      </c>
      <c r="R22" s="45">
        <v>373.16364891844506</v>
      </c>
      <c r="S22" s="44">
        <f>('[1]kpot total'!W22)*[1]parameter!$G$17</f>
        <v>0</v>
      </c>
      <c r="T22" s="44">
        <v>4458.75</v>
      </c>
      <c r="U22" s="45">
        <v>272803.638744</v>
      </c>
      <c r="V22" s="44">
        <f>'[1]kpot total'!Z22*[1]parameter!$G$18</f>
        <v>272803.638744</v>
      </c>
      <c r="W22" s="44">
        <f>'[2]kpot total'!Z22*[2]parameter!$G$18</f>
        <v>300083.17248000001</v>
      </c>
      <c r="X22" s="45">
        <v>15195.153996000001</v>
      </c>
      <c r="Y22" s="44">
        <f>'[1]kpot total'!AC22*[1]parameter!$G$19</f>
        <v>8295.7022280000019</v>
      </c>
      <c r="Z22" s="44">
        <f>'[2]kpot total'!AC22*[2]parameter!$G$19</f>
        <v>14960.330055000002</v>
      </c>
      <c r="AA22" s="45">
        <v>64435.927663799994</v>
      </c>
      <c r="AB22" s="44">
        <f>'[1]kpot total'!AF22*[1]parameter!$G$20</f>
        <v>64138.594256351993</v>
      </c>
      <c r="AC22" s="44">
        <v>77948.170442603994</v>
      </c>
      <c r="AD22" s="45">
        <v>19294.926347839999</v>
      </c>
      <c r="AE22" s="44">
        <f>'[1]kpot total'!AI22*[1]parameter!$G$21</f>
        <v>19086.887816620001</v>
      </c>
      <c r="AF22" s="44">
        <v>25441.126938240006</v>
      </c>
      <c r="AG22" s="45">
        <v>272.8125</v>
      </c>
      <c r="AH22" s="44">
        <f>'[1]kpot total'!AL22*[1]parameter!$G$22</f>
        <v>0</v>
      </c>
      <c r="AI22" s="44">
        <v>0</v>
      </c>
      <c r="AJ22" s="45">
        <v>88.44</v>
      </c>
      <c r="AK22" s="44">
        <f>'[1]kpot total'!AO22*[1]parameter!$G$23</f>
        <v>71.72</v>
      </c>
      <c r="AL22" s="44">
        <v>97.9</v>
      </c>
      <c r="AM22" s="45">
        <v>229.9</v>
      </c>
      <c r="AN22" s="44">
        <f>'[1]kpot total'!AR22*[1]parameter!$G$24</f>
        <v>0</v>
      </c>
      <c r="AO22" s="44">
        <v>0</v>
      </c>
      <c r="AP22" s="45">
        <v>0</v>
      </c>
      <c r="AQ22" s="44">
        <f>'[1]kpot total'!AU22*[1]parameter!$G$25</f>
        <v>0</v>
      </c>
      <c r="AR22" s="44">
        <v>0</v>
      </c>
      <c r="AS22" s="46">
        <f>+A22</f>
        <v>14</v>
      </c>
      <c r="AT22" s="47" t="str">
        <f>+[1]kpop!C22</f>
        <v>Nias Selatan</v>
      </c>
      <c r="AU22" s="48">
        <v>187986.23640000002</v>
      </c>
      <c r="AV22" s="48">
        <v>187986</v>
      </c>
      <c r="AW22" s="48">
        <v>206784.288</v>
      </c>
      <c r="AX22" s="48">
        <f>[1]kpop!AB22*[1]parameter!$J$19/100*[1]parameter!$H$19</f>
        <v>193070.08000000002</v>
      </c>
      <c r="AY22" s="48">
        <f>[1]kpop!AC22*[1]parameter!$J$19/100*[1]parameter!$H$19</f>
        <v>105405.44</v>
      </c>
      <c r="AZ22" s="48">
        <v>190086.40000000002</v>
      </c>
      <c r="BA22" s="48">
        <f>[1]kpop!AH22*[1]parameter!$J$21/100*[1]parameter!$H$21</f>
        <v>107155.48800000001</v>
      </c>
      <c r="BB22" s="48">
        <f>[1]kpop!AI22*[1]parameter!$J$21/100*[1]parameter!$H$21</f>
        <v>106000.13400000001</v>
      </c>
      <c r="BC22" s="48">
        <v>141288.76800000001</v>
      </c>
      <c r="BD22" s="48">
        <f>[1]kpop!AN22*[1]parameter!$J$23/100*[1]parameter!$H$23</f>
        <v>697.06799999999998</v>
      </c>
      <c r="BE22" s="48">
        <f>[1]kpop!AO22*[1]parameter!$J$23/100*[1]parameter!$H$23</f>
        <v>565.28399999999999</v>
      </c>
      <c r="BF22" s="48">
        <v>771.63</v>
      </c>
      <c r="BG22" s="48">
        <f>[1]kpop!AT22*[1]parameter!$J$25/100*[1]parameter!$H$25</f>
        <v>0</v>
      </c>
      <c r="BH22" s="48">
        <f>[1]kpop!AU22*[1]parameter!$J$25/100*[1]parameter!$H$25</f>
        <v>0</v>
      </c>
      <c r="BI22" s="48">
        <v>0</v>
      </c>
      <c r="BJ22" s="49">
        <f t="shared" si="0"/>
        <v>488908.87240000005</v>
      </c>
      <c r="BK22" s="49">
        <f t="shared" si="0"/>
        <v>399956.85800000001</v>
      </c>
      <c r="BL22" s="50">
        <f t="shared" si="0"/>
        <v>538931.08600000001</v>
      </c>
      <c r="BM22" s="51">
        <f>+A22</f>
        <v>14</v>
      </c>
      <c r="BN22" s="47" t="str">
        <f>+[1]kpop!C22</f>
        <v>Nias Selatan</v>
      </c>
      <c r="BO22" s="45">
        <v>0</v>
      </c>
      <c r="BP22" s="48">
        <f>[1]kpop!H22*[1]parameter!$J$12/100*[1]parameter!$I$12</f>
        <v>0</v>
      </c>
      <c r="BQ22" s="52">
        <v>0</v>
      </c>
    </row>
    <row r="23" spans="1:69" ht="34.799999999999997" customHeight="1" x14ac:dyDescent="0.25">
      <c r="A23" s="41">
        <f>+[1]kpop!B23</f>
        <v>15</v>
      </c>
      <c r="B23" s="42" t="str">
        <f>+[1]kpop!C23</f>
        <v>Humbang Hasundutan</v>
      </c>
      <c r="C23" s="43">
        <v>6886.8980600000004</v>
      </c>
      <c r="D23" s="44">
        <f>('[1]kpot total'!E23)*[1]parameter!$G$11+('[1]kpot total'!H23)*[1]parameter!$G$12</f>
        <v>2233.5885600000001</v>
      </c>
      <c r="E23" s="44">
        <v>0</v>
      </c>
      <c r="F23" s="45">
        <v>250999.26161299224</v>
      </c>
      <c r="G23" s="44">
        <f>('[1]kpot total'!K23)*[1]parameter!$G$13</f>
        <v>139777.18512000001</v>
      </c>
      <c r="H23" s="44">
        <v>0</v>
      </c>
      <c r="I23" s="45">
        <v>3907.5857947097325</v>
      </c>
      <c r="J23" s="44">
        <f>('[1]kpot total'!N23)*[1]parameter!$G$14</f>
        <v>0</v>
      </c>
      <c r="K23" s="44">
        <v>0</v>
      </c>
      <c r="L23" s="45">
        <v>2945.0630999999998</v>
      </c>
      <c r="M23" s="44">
        <f>('[1]kpot total'!Q23)*[1]parameter!$G$15</f>
        <v>0</v>
      </c>
      <c r="N23" s="44">
        <v>0</v>
      </c>
      <c r="O23" s="45">
        <v>1556733.1562898729</v>
      </c>
      <c r="P23" s="44">
        <f>('[1]kpot total'!T23)*[1]parameter!$G$16</f>
        <v>80479.02016</v>
      </c>
      <c r="Q23" s="44">
        <v>84222.2304</v>
      </c>
      <c r="R23" s="45">
        <v>15531.136834441686</v>
      </c>
      <c r="S23" s="44">
        <f>('[1]kpot total'!W23)*[1]parameter!$G$17</f>
        <v>18296.25</v>
      </c>
      <c r="T23" s="44">
        <v>59193.75</v>
      </c>
      <c r="U23" s="45">
        <v>286575.6348</v>
      </c>
      <c r="V23" s="44">
        <f>'[1]kpot total'!Z23*[1]parameter!$G$18</f>
        <v>288004.65875999996</v>
      </c>
      <c r="W23" s="44">
        <f>'[2]kpot total'!Z23*[2]parameter!$G$18</f>
        <v>280494.27806400001</v>
      </c>
      <c r="X23" s="45">
        <v>500.67567000000003</v>
      </c>
      <c r="Y23" s="44">
        <f>'[1]kpot total'!AC23*[1]parameter!$G$19</f>
        <v>0</v>
      </c>
      <c r="Z23" s="44">
        <f>'[2]kpot total'!AC23*[2]parameter!$G$19</f>
        <v>0</v>
      </c>
      <c r="AA23" s="45">
        <v>0</v>
      </c>
      <c r="AB23" s="44">
        <f>'[1]kpot total'!AF23*[1]parameter!$G$20</f>
        <v>0</v>
      </c>
      <c r="AC23" s="44">
        <v>0</v>
      </c>
      <c r="AD23" s="45">
        <v>26913.798034759999</v>
      </c>
      <c r="AE23" s="44">
        <f>'[1]kpot total'!AI23*[1]parameter!$G$21</f>
        <v>18514.566048159999</v>
      </c>
      <c r="AF23" s="44">
        <v>18300.484904000001</v>
      </c>
      <c r="AG23" s="45">
        <v>30.46875</v>
      </c>
      <c r="AH23" s="44">
        <f>'[1]kpot total'!AL23*[1]parameter!$G$22</f>
        <v>84.375</v>
      </c>
      <c r="AI23" s="44">
        <v>0</v>
      </c>
      <c r="AJ23" s="45">
        <v>0</v>
      </c>
      <c r="AK23" s="44">
        <f>'[1]kpot total'!AO23*[1]parameter!$G$23</f>
        <v>0</v>
      </c>
      <c r="AL23" s="44">
        <v>0</v>
      </c>
      <c r="AM23" s="45">
        <v>609.95000000000005</v>
      </c>
      <c r="AN23" s="44">
        <f>'[1]kpot total'!AR23*[1]parameter!$G$24</f>
        <v>0</v>
      </c>
      <c r="AO23" s="44">
        <v>0</v>
      </c>
      <c r="AP23" s="45">
        <v>1254.6600000000001</v>
      </c>
      <c r="AQ23" s="44">
        <f>'[1]kpot total'!AU23*[1]parameter!$G$25</f>
        <v>6066.72</v>
      </c>
      <c r="AR23" s="44">
        <v>5996.1</v>
      </c>
      <c r="AS23" s="46">
        <f>+A23</f>
        <v>15</v>
      </c>
      <c r="AT23" s="47" t="str">
        <f>+[1]kpop!C23</f>
        <v>Humbang Hasundutan</v>
      </c>
      <c r="AU23" s="48">
        <v>197476.38</v>
      </c>
      <c r="AV23" s="48">
        <v>198461</v>
      </c>
      <c r="AW23" s="48">
        <v>193285.77840000001</v>
      </c>
      <c r="AX23" s="48">
        <f>[1]kpop!AB23*[1]parameter!$J$19/100*[1]parameter!$H$19</f>
        <v>6361.6</v>
      </c>
      <c r="AY23" s="48">
        <f>[1]kpop!AC23*[1]parameter!$J$19/100*[1]parameter!$H$19</f>
        <v>0</v>
      </c>
      <c r="AZ23" s="48">
        <v>0</v>
      </c>
      <c r="BA23" s="48">
        <f>[1]kpop!AH23*[1]parameter!$J$21/100*[1]parameter!$H$21</f>
        <v>149467.33199999999</v>
      </c>
      <c r="BB23" s="48">
        <f>[1]kpop!AI23*[1]parameter!$J$21/100*[1]parameter!$H$21</f>
        <v>102821.712</v>
      </c>
      <c r="BC23" s="48">
        <v>101632.8</v>
      </c>
      <c r="BD23" s="48">
        <f>[1]kpop!AN23*[1]parameter!$J$23/100*[1]parameter!$H$23</f>
        <v>0</v>
      </c>
      <c r="BE23" s="48">
        <f>[1]kpop!AO23*[1]parameter!$J$23/100*[1]parameter!$H$23</f>
        <v>0</v>
      </c>
      <c r="BF23" s="48">
        <v>0</v>
      </c>
      <c r="BG23" s="48">
        <f>[1]kpop!AT23*[1]parameter!$J$25/100*[1]parameter!$H$25</f>
        <v>10436.49</v>
      </c>
      <c r="BH23" s="48">
        <f>[1]kpop!AU23*[1]parameter!$J$25/100*[1]parameter!$H$25</f>
        <v>50464.08</v>
      </c>
      <c r="BI23" s="48">
        <v>49876.65</v>
      </c>
      <c r="BJ23" s="49">
        <f t="shared" si="0"/>
        <v>363741.80200000003</v>
      </c>
      <c r="BK23" s="49">
        <f t="shared" si="0"/>
        <v>351746.79200000002</v>
      </c>
      <c r="BL23" s="50">
        <f t="shared" si="0"/>
        <v>344795.22840000002</v>
      </c>
      <c r="BM23" s="51">
        <f>+A23</f>
        <v>15</v>
      </c>
      <c r="BN23" s="47" t="str">
        <f>+[1]kpop!C23</f>
        <v>Humbang Hasundutan</v>
      </c>
      <c r="BO23" s="45">
        <v>0</v>
      </c>
      <c r="BP23" s="48">
        <f>[1]kpop!H23*[1]parameter!$J$12/100*[1]parameter!$I$12</f>
        <v>0</v>
      </c>
      <c r="BQ23" s="52">
        <v>0</v>
      </c>
    </row>
    <row r="24" spans="1:69" ht="34.799999999999997" customHeight="1" x14ac:dyDescent="0.25">
      <c r="A24" s="41">
        <f>+[1]kpop!B24</f>
        <v>16</v>
      </c>
      <c r="B24" s="42" t="str">
        <f>+[1]kpop!C24</f>
        <v>Pakpak Bharat</v>
      </c>
      <c r="C24" s="43">
        <v>13959.928500000002</v>
      </c>
      <c r="D24" s="44">
        <f>('[1]kpot total'!E24)*[1]parameter!$G$11+('[1]kpot total'!H24)*[1]parameter!$G$12</f>
        <v>8189.8247200000005</v>
      </c>
      <c r="E24" s="44">
        <v>3762.3374999999996</v>
      </c>
      <c r="F24" s="45">
        <v>45402.411649376168</v>
      </c>
      <c r="G24" s="44">
        <f>('[1]kpot total'!K24)*[1]parameter!$G$13</f>
        <v>31706.028160000002</v>
      </c>
      <c r="H24" s="44">
        <v>6573.2009600000001</v>
      </c>
      <c r="I24" s="45">
        <v>15693.808659866383</v>
      </c>
      <c r="J24" s="44">
        <f>('[1]kpot total'!N24)*[1]parameter!$G$14</f>
        <v>13554.4323</v>
      </c>
      <c r="K24" s="44">
        <v>2576.6841599999998</v>
      </c>
      <c r="L24" s="45">
        <v>0</v>
      </c>
      <c r="M24" s="44">
        <f>('[1]kpot total'!Q24)*[1]parameter!$G$15</f>
        <v>0</v>
      </c>
      <c r="N24" s="44">
        <v>0</v>
      </c>
      <c r="O24" s="45">
        <v>228903.96922822396</v>
      </c>
      <c r="P24" s="44">
        <f>('[1]kpot total'!T24)*[1]parameter!$G$16</f>
        <v>152886.74323999998</v>
      </c>
      <c r="Q24" s="44">
        <v>149728.40959999998</v>
      </c>
      <c r="R24" s="45">
        <v>0</v>
      </c>
      <c r="S24" s="44">
        <f>('[1]kpot total'!W24)*[1]parameter!$G$17</f>
        <v>0</v>
      </c>
      <c r="T24" s="44">
        <v>0</v>
      </c>
      <c r="U24" s="45">
        <v>150045.14397599999</v>
      </c>
      <c r="V24" s="44">
        <f>'[1]kpot total'!Z24*[1]parameter!$G$18</f>
        <v>158339.41250399998</v>
      </c>
      <c r="W24" s="44">
        <f>'[2]kpot total'!Z24*[2]parameter!$G$18</f>
        <v>158946.59944799999</v>
      </c>
      <c r="X24" s="45">
        <v>0</v>
      </c>
      <c r="Y24" s="44">
        <f>'[1]kpot total'!AC24*[1]parameter!$G$19</f>
        <v>251357.04</v>
      </c>
      <c r="Z24" s="44" t="s">
        <v>19</v>
      </c>
      <c r="AA24" s="45">
        <v>0</v>
      </c>
      <c r="AB24" s="44">
        <f>'[1]kpot total'!AF24*[1]parameter!$G$20</f>
        <v>0</v>
      </c>
      <c r="AC24" s="44">
        <v>821.36300399999993</v>
      </c>
      <c r="AD24" s="45">
        <v>3307.0357390200002</v>
      </c>
      <c r="AE24" s="44">
        <f>'[1]kpot total'!AI24*[1]parameter!$G$21</f>
        <v>324770.81520000001</v>
      </c>
      <c r="AF24" s="44">
        <v>3194.8157844200005</v>
      </c>
      <c r="AG24" s="45">
        <v>0</v>
      </c>
      <c r="AH24" s="44">
        <f>'[1]kpot total'!AL24*[1]parameter!$G$22</f>
        <v>2505.5062499999999</v>
      </c>
      <c r="AI24" s="44">
        <v>46.875</v>
      </c>
      <c r="AJ24" s="45">
        <v>0</v>
      </c>
      <c r="AK24" s="44">
        <f>'[1]kpot total'!AO24*[1]parameter!$G$23</f>
        <v>0</v>
      </c>
      <c r="AL24" s="44">
        <v>110</v>
      </c>
      <c r="AM24" s="45">
        <v>0</v>
      </c>
      <c r="AN24" s="44">
        <f>'[1]kpot total'!AR24*[1]parameter!$G$24</f>
        <v>0</v>
      </c>
      <c r="AO24" s="44">
        <v>137.5</v>
      </c>
      <c r="AP24" s="45">
        <v>0</v>
      </c>
      <c r="AQ24" s="44">
        <f>'[1]kpot total'!AU24*[1]parameter!$G$25</f>
        <v>0</v>
      </c>
      <c r="AR24" s="44">
        <v>132</v>
      </c>
      <c r="AS24" s="46">
        <f>+A24</f>
        <v>16</v>
      </c>
      <c r="AT24" s="47" t="str">
        <f>+[1]kpop!C24</f>
        <v>Pakpak Bharat</v>
      </c>
      <c r="AU24" s="48">
        <v>103394.5956</v>
      </c>
      <c r="AV24" s="48">
        <v>109110</v>
      </c>
      <c r="AW24" s="48">
        <v>109528.4988</v>
      </c>
      <c r="AX24" s="48">
        <f>[1]kpop!AB24*[1]parameter!$J$19/100*[1]parameter!$H$19</f>
        <v>0</v>
      </c>
      <c r="AY24" s="48">
        <f>[1]kpop!AC24*[1]parameter!$J$19/100*[1]parameter!$H$19</f>
        <v>0</v>
      </c>
      <c r="AZ24" s="48">
        <v>0</v>
      </c>
      <c r="BA24" s="48">
        <f>[1]kpop!AH24*[1]parameter!$J$21/100*[1]parameter!$H$21</f>
        <v>18365.813999999998</v>
      </c>
      <c r="BB24" s="48">
        <f>[1]kpop!AI24*[1]parameter!$J$21/100*[1]parameter!$H$21</f>
        <v>18696.600000000002</v>
      </c>
      <c r="BC24" s="48">
        <v>17742.594000000001</v>
      </c>
      <c r="BD24" s="48">
        <f>[1]kpop!AN24*[1]parameter!$J$23/100*[1]parameter!$H$23</f>
        <v>0</v>
      </c>
      <c r="BE24" s="48">
        <f>[1]kpop!AO24*[1]parameter!$J$23/100*[1]parameter!$H$23</f>
        <v>0</v>
      </c>
      <c r="BF24" s="48">
        <v>867</v>
      </c>
      <c r="BG24" s="48">
        <f>[1]kpop!AT24*[1]parameter!$J$25/100*[1]parameter!$H$25</f>
        <v>0</v>
      </c>
      <c r="BH24" s="48">
        <f>[1]kpop!AU24*[1]parameter!$J$25/100*[1]parameter!$H$25</f>
        <v>0</v>
      </c>
      <c r="BI24" s="48">
        <v>1098</v>
      </c>
      <c r="BJ24" s="49">
        <f t="shared" si="0"/>
        <v>121760.4096</v>
      </c>
      <c r="BK24" s="49">
        <f t="shared" si="0"/>
        <v>127806.6</v>
      </c>
      <c r="BL24" s="50">
        <f t="shared" si="0"/>
        <v>129236.0928</v>
      </c>
      <c r="BM24" s="51">
        <f>+A24</f>
        <v>16</v>
      </c>
      <c r="BN24" s="47" t="str">
        <f>+[1]kpop!C24</f>
        <v>Pakpak Bharat</v>
      </c>
      <c r="BO24" s="45">
        <v>0</v>
      </c>
      <c r="BP24" s="48">
        <f>[1]kpop!H24*[1]parameter!$J$12/100*[1]parameter!$I$12</f>
        <v>0</v>
      </c>
      <c r="BQ24" s="52">
        <v>0</v>
      </c>
    </row>
    <row r="25" spans="1:69" ht="34.799999999999997" customHeight="1" x14ac:dyDescent="0.25">
      <c r="A25" s="41">
        <f>+[1]kpop!B25</f>
        <v>17</v>
      </c>
      <c r="B25" s="42" t="str">
        <f>+[1]kpop!C25</f>
        <v>Samosir</v>
      </c>
      <c r="C25" s="43">
        <v>67193.789180000007</v>
      </c>
      <c r="D25" s="44">
        <f>('[1]kpot total'!E25)*[1]parameter!$G$11+('[1]kpot total'!H25)*[1]parameter!$G$12</f>
        <v>48394.418799999999</v>
      </c>
      <c r="E25" s="44">
        <v>3461.3504999999996</v>
      </c>
      <c r="F25" s="45">
        <v>299080.64367999998</v>
      </c>
      <c r="G25" s="44">
        <f>('[1]kpot total'!K25)*[1]parameter!$G$13</f>
        <v>301400.59696</v>
      </c>
      <c r="H25" s="44">
        <v>7153.1892800000005</v>
      </c>
      <c r="I25" s="45">
        <v>1415.0904358580956</v>
      </c>
      <c r="J25" s="44">
        <f>('[1]kpot total'!N25)*[1]parameter!$G$14</f>
        <v>1529.9062200000001</v>
      </c>
      <c r="K25" s="44">
        <v>0</v>
      </c>
      <c r="L25" s="45">
        <v>1154.14635</v>
      </c>
      <c r="M25" s="44">
        <f>('[1]kpot total'!Q25)*[1]parameter!$G$15</f>
        <v>437.77965</v>
      </c>
      <c r="N25" s="44">
        <v>0</v>
      </c>
      <c r="O25" s="45">
        <v>1563141.2011599999</v>
      </c>
      <c r="P25" s="44">
        <f>('[1]kpot total'!T25)*[1]parameter!$G$16</f>
        <v>555340.33169999998</v>
      </c>
      <c r="Q25" s="44">
        <v>189500.0184</v>
      </c>
      <c r="R25" s="45">
        <v>13724.804960660002</v>
      </c>
      <c r="S25" s="44">
        <f>('[1]kpot total'!W25)*[1]parameter!$G$17</f>
        <v>13837.5</v>
      </c>
      <c r="T25" s="44">
        <v>0</v>
      </c>
      <c r="U25" s="45">
        <v>309849.15779999999</v>
      </c>
      <c r="V25" s="44">
        <f>'[1]kpot total'!Z25*[1]parameter!$G$18</f>
        <v>317542.16894399998</v>
      </c>
      <c r="W25" s="44">
        <f>'[2]kpot total'!Z25*[2]parameter!$G$18</f>
        <v>187533.00820800001</v>
      </c>
      <c r="X25" s="45">
        <v>0</v>
      </c>
      <c r="Y25" s="44">
        <f>'[1]kpot total'!AC25*[1]parameter!$G$19</f>
        <v>0</v>
      </c>
      <c r="Z25" s="44">
        <f>'[2]kpot total'!AC25*[2]parameter!$G$19</f>
        <v>0</v>
      </c>
      <c r="AA25" s="45">
        <v>0</v>
      </c>
      <c r="AB25" s="44">
        <f>'[1]kpot total'!AF25*[1]parameter!$G$20</f>
        <v>0</v>
      </c>
      <c r="AC25" s="44">
        <v>0</v>
      </c>
      <c r="AD25" s="45">
        <v>7096.6172828200006</v>
      </c>
      <c r="AE25" s="44">
        <f>'[1]kpot total'!AI25*[1]parameter!$G$21</f>
        <v>3093.8178252800003</v>
      </c>
      <c r="AF25" s="44">
        <v>2019.0959523800004</v>
      </c>
      <c r="AG25" s="45">
        <v>0</v>
      </c>
      <c r="AH25" s="44">
        <f>'[1]kpot total'!AL25*[1]parameter!$G$22</f>
        <v>0</v>
      </c>
      <c r="AI25" s="44">
        <v>0</v>
      </c>
      <c r="AJ25" s="45">
        <v>0</v>
      </c>
      <c r="AK25" s="44">
        <f>'[1]kpot total'!AO25*[1]parameter!$G$23</f>
        <v>0</v>
      </c>
      <c r="AL25" s="44">
        <v>0</v>
      </c>
      <c r="AM25" s="45">
        <v>0</v>
      </c>
      <c r="AN25" s="44">
        <f>'[1]kpot total'!AR25*[1]parameter!$G$24</f>
        <v>0</v>
      </c>
      <c r="AO25" s="44">
        <v>0</v>
      </c>
      <c r="AP25" s="45">
        <v>0</v>
      </c>
      <c r="AQ25" s="44">
        <f>'[1]kpot total'!AU25*[1]parameter!$G$25</f>
        <v>0</v>
      </c>
      <c r="AR25" s="44">
        <v>0</v>
      </c>
      <c r="AS25" s="46">
        <f>+A25</f>
        <v>17</v>
      </c>
      <c r="AT25" s="47" t="str">
        <f>+[1]kpop!C25</f>
        <v>Samosir</v>
      </c>
      <c r="AU25" s="48">
        <v>213513.93</v>
      </c>
      <c r="AV25" s="48">
        <v>218815</v>
      </c>
      <c r="AW25" s="48">
        <v>129227.1048</v>
      </c>
      <c r="AX25" s="48">
        <f>[1]kpop!AB25*[1]parameter!$J$19/100*[1]parameter!$H$19</f>
        <v>0</v>
      </c>
      <c r="AY25" s="48">
        <f>[1]kpop!AC25*[1]parameter!$J$19/100*[1]parameter!$H$19</f>
        <v>0</v>
      </c>
      <c r="AZ25" s="48">
        <v>0</v>
      </c>
      <c r="BA25" s="48">
        <f>[1]kpop!AH25*[1]parameter!$J$21/100*[1]parameter!$H$21</f>
        <v>39411.474000000002</v>
      </c>
      <c r="BB25" s="48">
        <f>[1]kpop!AI25*[1]parameter!$J$21/100*[1]parameter!$H$21</f>
        <v>17181.696</v>
      </c>
      <c r="BC25" s="48">
        <v>11213.166000000001</v>
      </c>
      <c r="BD25" s="48">
        <f>[1]kpop!AN25*[1]parameter!$J$23/100*[1]parameter!$H$23</f>
        <v>0</v>
      </c>
      <c r="BE25" s="48">
        <f>[1]kpop!AO25*[1]parameter!$J$23/100*[1]parameter!$H$23</f>
        <v>0</v>
      </c>
      <c r="BF25" s="48">
        <v>0</v>
      </c>
      <c r="BG25" s="48">
        <f>[1]kpop!AT25*[1]parameter!$J$25/100*[1]parameter!$H$25</f>
        <v>0</v>
      </c>
      <c r="BH25" s="48">
        <f>[1]kpop!AU25*[1]parameter!$J$25/100*[1]parameter!$H$25</f>
        <v>0</v>
      </c>
      <c r="BI25" s="48">
        <v>0</v>
      </c>
      <c r="BJ25" s="49">
        <f t="shared" ref="BJ25:BL47" si="1">AU25+AX25+BA25+BD25+BG25</f>
        <v>252925.40399999998</v>
      </c>
      <c r="BK25" s="49">
        <f t="shared" si="1"/>
        <v>235996.696</v>
      </c>
      <c r="BL25" s="50">
        <f t="shared" si="1"/>
        <v>140440.2708</v>
      </c>
      <c r="BM25" s="51">
        <f>+A25</f>
        <v>17</v>
      </c>
      <c r="BN25" s="47" t="str">
        <f>+[1]kpop!C25</f>
        <v>Samosir</v>
      </c>
      <c r="BO25" s="45">
        <v>0</v>
      </c>
      <c r="BP25" s="48">
        <f>[1]kpop!H25*[1]parameter!$J$12/100*[1]parameter!$I$12</f>
        <v>0</v>
      </c>
      <c r="BQ25" s="52">
        <v>0</v>
      </c>
    </row>
    <row r="26" spans="1:69" ht="34.799999999999997" customHeight="1" x14ac:dyDescent="0.25">
      <c r="A26" s="41">
        <f>+[1]kpop!B26</f>
        <v>18</v>
      </c>
      <c r="B26" s="42" t="str">
        <f>+[1]kpop!C26</f>
        <v>Serdang Bedagai</v>
      </c>
      <c r="C26" s="43">
        <v>1741286.08962</v>
      </c>
      <c r="D26" s="44">
        <f>('[1]kpot total'!E26)*[1]parameter!$G$11+('[1]kpot total'!H26)*[1]parameter!$G$12</f>
        <v>1621771.4269400002</v>
      </c>
      <c r="E26" s="44">
        <v>267727.93649999995</v>
      </c>
      <c r="F26" s="45">
        <v>36999.078900095999</v>
      </c>
      <c r="G26" s="44">
        <f>('[1]kpot total'!K26)*[1]parameter!$G$13</f>
        <v>17012.990720000002</v>
      </c>
      <c r="H26" s="44">
        <v>24552.838879999999</v>
      </c>
      <c r="I26" s="45">
        <v>164684.28335457394</v>
      </c>
      <c r="J26" s="44">
        <f>('[1]kpot total'!N26)*[1]parameter!$G$14</f>
        <v>146750.21505</v>
      </c>
      <c r="K26" s="44">
        <v>36288.301919999998</v>
      </c>
      <c r="L26" s="45">
        <v>158648.69195000001</v>
      </c>
      <c r="M26" s="44">
        <f>('[1]kpot total'!Q26)*[1]parameter!$G$15</f>
        <v>160877.38834999999</v>
      </c>
      <c r="N26" s="44">
        <v>24581.99065</v>
      </c>
      <c r="O26" s="45">
        <v>807129.70799999998</v>
      </c>
      <c r="P26" s="44">
        <f>('[1]kpot total'!T26)*[1]parameter!$G$16</f>
        <v>85158.032959999997</v>
      </c>
      <c r="Q26" s="44">
        <v>83169.452519999992</v>
      </c>
      <c r="R26" s="45">
        <v>0</v>
      </c>
      <c r="S26" s="44">
        <f>('[1]kpot total'!W26)*[1]parameter!$G$17</f>
        <v>0</v>
      </c>
      <c r="T26" s="44">
        <v>0</v>
      </c>
      <c r="U26" s="45">
        <v>2261592.2936879997</v>
      </c>
      <c r="V26" s="44">
        <f>'[1]kpot total'!Z26*[1]parameter!$G$18</f>
        <v>2452905.9893519999</v>
      </c>
      <c r="W26" s="44">
        <f>'[2]kpot total'!Z26*[2]parameter!$G$18</f>
        <v>2381549.6643119999</v>
      </c>
      <c r="X26" s="45">
        <v>812112.15581100003</v>
      </c>
      <c r="Y26" s="44">
        <f>'[1]kpot total'!AC26*[1]parameter!$G$19</f>
        <v>816501.88263599994</v>
      </c>
      <c r="Z26" s="44">
        <f>'[2]kpot total'!AC26*[2]parameter!$G$19</f>
        <v>825019.010442</v>
      </c>
      <c r="AA26" s="45">
        <v>21839581.491714753</v>
      </c>
      <c r="AB26" s="44">
        <f>'[1]kpot total'!AF26*[1]parameter!$G$20</f>
        <v>22276372.480885904</v>
      </c>
      <c r="AC26" s="44">
        <v>22387754.232406329</v>
      </c>
      <c r="AD26" s="45">
        <v>238270.58698924002</v>
      </c>
      <c r="AE26" s="44">
        <f>'[1]kpot total'!AI26*[1]parameter!$G$21</f>
        <v>239473.93019471999</v>
      </c>
      <c r="AF26" s="44">
        <v>242493.51020388003</v>
      </c>
      <c r="AG26" s="45">
        <v>0</v>
      </c>
      <c r="AH26" s="44">
        <f>'[1]kpot total'!AL26*[1]parameter!$G$22</f>
        <v>0</v>
      </c>
      <c r="AI26" s="44">
        <v>0</v>
      </c>
      <c r="AJ26" s="45">
        <v>19892.62</v>
      </c>
      <c r="AK26" s="44">
        <f>'[1]kpot total'!AO26*[1]parameter!$G$23</f>
        <v>20065.099999999999</v>
      </c>
      <c r="AL26" s="44">
        <v>20149.14</v>
      </c>
      <c r="AM26" s="45">
        <v>0</v>
      </c>
      <c r="AN26" s="44">
        <f>'[1]kpot total'!AR26*[1]parameter!$G$24</f>
        <v>0</v>
      </c>
      <c r="AO26" s="44">
        <v>0</v>
      </c>
      <c r="AP26" s="45">
        <v>0</v>
      </c>
      <c r="AQ26" s="44">
        <f>'[1]kpot total'!AU26*[1]parameter!$G$25</f>
        <v>0</v>
      </c>
      <c r="AR26" s="44">
        <v>0</v>
      </c>
      <c r="AS26" s="46">
        <f>+A26</f>
        <v>18</v>
      </c>
      <c r="AT26" s="47" t="str">
        <f>+[1]kpop!C26</f>
        <v>Serdang Bedagai</v>
      </c>
      <c r="AU26" s="48">
        <v>1558440.4428000001</v>
      </c>
      <c r="AV26" s="48">
        <v>1690273</v>
      </c>
      <c r="AW26" s="48">
        <v>1641101.8572</v>
      </c>
      <c r="AX26" s="48">
        <f>[1]kpop!AB26*[1]parameter!$J$19/100*[1]parameter!$H$19</f>
        <v>10318721.280000001</v>
      </c>
      <c r="AY26" s="48">
        <f>[1]kpop!AC26*[1]parameter!$J$19/100*[1]parameter!$H$19</f>
        <v>10374497.280000001</v>
      </c>
      <c r="AZ26" s="48">
        <v>10482716.16</v>
      </c>
      <c r="BA26" s="48">
        <f>[1]kpop!AH26*[1]parameter!$J$21/100*[1]parameter!$H$21</f>
        <v>1323249.4680000001</v>
      </c>
      <c r="BB26" s="48">
        <f>[1]kpop!AI26*[1]parameter!$J$21/100*[1]parameter!$H$21</f>
        <v>1329932.304</v>
      </c>
      <c r="BC26" s="48">
        <v>1346701.716</v>
      </c>
      <c r="BD26" s="48">
        <f>[1]kpop!AN26*[1]parameter!$J$23/100*[1]parameter!$H$23</f>
        <v>156790.014</v>
      </c>
      <c r="BE26" s="48">
        <f>[1]kpop!AO26*[1]parameter!$J$23/100*[1]parameter!$H$23</f>
        <v>158149.47</v>
      </c>
      <c r="BF26" s="48">
        <v>158811.85800000001</v>
      </c>
      <c r="BG26" s="48">
        <f>[1]kpop!AT26*[1]parameter!$J$25/100*[1]parameter!$H$25</f>
        <v>0</v>
      </c>
      <c r="BH26" s="48">
        <f>[1]kpop!AU26*[1]parameter!$J$25/100*[1]parameter!$H$25</f>
        <v>0</v>
      </c>
      <c r="BI26" s="48">
        <v>0</v>
      </c>
      <c r="BJ26" s="49">
        <f t="shared" si="1"/>
        <v>13357201.204800002</v>
      </c>
      <c r="BK26" s="49">
        <f t="shared" si="1"/>
        <v>13552852.054000001</v>
      </c>
      <c r="BL26" s="50">
        <f t="shared" si="1"/>
        <v>13629331.591200002</v>
      </c>
      <c r="BM26" s="51">
        <f>+A26</f>
        <v>18</v>
      </c>
      <c r="BN26" s="47" t="str">
        <f>+[1]kpop!C26</f>
        <v>Serdang Bedagai</v>
      </c>
      <c r="BO26" s="45">
        <v>59040</v>
      </c>
      <c r="BP26" s="48">
        <f>[1]kpop!H26*[1]parameter!$J$12/100*[1]parameter!$I$12</f>
        <v>59760</v>
      </c>
      <c r="BQ26" s="52">
        <v>59040</v>
      </c>
    </row>
    <row r="27" spans="1:69" ht="34.799999999999997" customHeight="1" x14ac:dyDescent="0.25">
      <c r="A27" s="41">
        <f>+[1]kpop!B27</f>
        <v>19</v>
      </c>
      <c r="B27" s="42" t="str">
        <f>+[1]kpop!C27</f>
        <v>Batu Bara</v>
      </c>
      <c r="C27" s="43">
        <v>1466537.02202</v>
      </c>
      <c r="D27" s="44">
        <f>('[1]kpot total'!E27)*[1]parameter!$G$11+('[1]kpot total'!H27)*[1]parameter!$G$12</f>
        <v>606605.42642000003</v>
      </c>
      <c r="E27" s="44">
        <v>510172.96499999997</v>
      </c>
      <c r="F27" s="45">
        <v>78298.423200000005</v>
      </c>
      <c r="G27" s="44">
        <f>('[1]kpot total'!K27)*[1]parameter!$G$13</f>
        <v>35765.946400000001</v>
      </c>
      <c r="H27" s="44">
        <v>57998.832000000002</v>
      </c>
      <c r="I27" s="45">
        <v>56230.763700000003</v>
      </c>
      <c r="J27" s="44">
        <f>('[1]kpot total'!N27)*[1]parameter!$G$14</f>
        <v>38140.293660000003</v>
      </c>
      <c r="K27" s="44">
        <v>40851.180119999997</v>
      </c>
      <c r="L27" s="45">
        <v>105743.68455000001</v>
      </c>
      <c r="M27" s="44">
        <f>('[1]kpot total'!Q27)*[1]parameter!$G$15</f>
        <v>55213.3001</v>
      </c>
      <c r="N27" s="44">
        <v>56314.382250000002</v>
      </c>
      <c r="O27" s="45">
        <v>274307.12540000002</v>
      </c>
      <c r="P27" s="44">
        <f>('[1]kpot total'!T27)*[1]parameter!$G$16</f>
        <v>68313.586880000003</v>
      </c>
      <c r="Q27" s="44">
        <v>72641.673719999992</v>
      </c>
      <c r="R27" s="45">
        <v>0</v>
      </c>
      <c r="S27" s="44">
        <f>('[1]kpot total'!W27)*[1]parameter!$G$17</f>
        <v>0</v>
      </c>
      <c r="T27" s="44">
        <v>0</v>
      </c>
      <c r="U27" s="45">
        <v>773923.79937599995</v>
      </c>
      <c r="V27" s="44">
        <f>'[1]kpot total'!Z27*[1]parameter!$G$18</f>
        <v>688287.90794399998</v>
      </c>
      <c r="W27" s="44">
        <f>'[2]kpot total'!Z27*[2]parameter!$G$18</f>
        <v>688340.08807199995</v>
      </c>
      <c r="X27" s="45">
        <v>13951.926944999999</v>
      </c>
      <c r="Y27" s="44">
        <f>'[1]kpot total'!AC27*[1]parameter!$G$19</f>
        <v>12482.338077</v>
      </c>
      <c r="Z27" s="44">
        <f>'[2]kpot total'!AC27*[2]parameter!$G$19</f>
        <v>7022.1525660000007</v>
      </c>
      <c r="AA27" s="45">
        <v>365161.56431831996</v>
      </c>
      <c r="AB27" s="44">
        <f>'[1]kpot total'!AF27*[1]parameter!$G$20</f>
        <v>393115.83279645594</v>
      </c>
      <c r="AC27" s="44">
        <v>394231.24375588796</v>
      </c>
      <c r="AD27" s="45">
        <v>92035.037689140008</v>
      </c>
      <c r="AE27" s="44">
        <f>'[1]kpot total'!AI27*[1]parameter!$G$21</f>
        <v>92451.114751580011</v>
      </c>
      <c r="AF27" s="44">
        <v>92875.82411822</v>
      </c>
      <c r="AG27" s="45">
        <v>855.46875</v>
      </c>
      <c r="AH27" s="44">
        <f>'[1]kpot total'!AL27*[1]parameter!$G$22</f>
        <v>882.1875</v>
      </c>
      <c r="AI27" s="44">
        <v>735.9375</v>
      </c>
      <c r="AJ27" s="45">
        <v>7833.1</v>
      </c>
      <c r="AK27" s="44">
        <f>'[1]kpot total'!AO27*[1]parameter!$G$23</f>
        <v>4751.34</v>
      </c>
      <c r="AL27" s="44">
        <v>3850</v>
      </c>
      <c r="AM27" s="45">
        <v>1652.2</v>
      </c>
      <c r="AN27" s="44">
        <f>'[1]kpot total'!AR27*[1]parameter!$G$24</f>
        <v>1337.875</v>
      </c>
      <c r="AO27" s="44">
        <v>880</v>
      </c>
      <c r="AP27" s="45">
        <v>11078.1</v>
      </c>
      <c r="AQ27" s="44">
        <f>'[1]kpot total'!AU27*[1]parameter!$G$25</f>
        <v>10424.040000000001</v>
      </c>
      <c r="AR27" s="44">
        <v>9761.4000000000015</v>
      </c>
      <c r="AS27" s="46">
        <f>+A27</f>
        <v>19</v>
      </c>
      <c r="AT27" s="47" t="str">
        <f>+[1]kpop!C27</f>
        <v>Batu Bara</v>
      </c>
      <c r="AU27" s="48">
        <v>533303.08559999999</v>
      </c>
      <c r="AV27" s="48">
        <v>474292</v>
      </c>
      <c r="AW27" s="48">
        <v>474328.2132</v>
      </c>
      <c r="AX27" s="48">
        <f>[1]kpop!AB27*[1]parameter!$J$19/100*[1]parameter!$H$19</f>
        <v>177273.60000000001</v>
      </c>
      <c r="AY27" s="48">
        <f>[1]kpop!AC27*[1]parameter!$J$19/100*[1]parameter!$H$19</f>
        <v>158600.96000000002</v>
      </c>
      <c r="AZ27" s="48">
        <v>89223.680000000008</v>
      </c>
      <c r="BA27" s="48">
        <f>[1]kpop!AH27*[1]parameter!$J$21/100*[1]parameter!$H$21</f>
        <v>511121.89799999999</v>
      </c>
      <c r="BB27" s="48">
        <f>[1]kpop!AI27*[1]parameter!$J$21/100*[1]parameter!$H$21</f>
        <v>513432.60600000003</v>
      </c>
      <c r="BC27" s="48">
        <v>515791.25400000002</v>
      </c>
      <c r="BD27" s="48">
        <f>[1]kpop!AN27*[1]parameter!$J$23/100*[1]parameter!$H$23</f>
        <v>61739.07</v>
      </c>
      <c r="BE27" s="48">
        <f>[1]kpop!AO27*[1]parameter!$J$23/100*[1]parameter!$H$23</f>
        <v>37449.198000000004</v>
      </c>
      <c r="BF27" s="48">
        <v>30345</v>
      </c>
      <c r="BG27" s="48">
        <f>[1]kpop!AT27*[1]parameter!$J$25/100*[1]parameter!$H$25</f>
        <v>92149.650000000009</v>
      </c>
      <c r="BH27" s="48">
        <f>[1]kpop!AU27*[1]parameter!$J$25/100*[1]parameter!$H$25</f>
        <v>86709.06</v>
      </c>
      <c r="BI27" s="48">
        <v>81197.100000000006</v>
      </c>
      <c r="BJ27" s="49">
        <f t="shared" si="1"/>
        <v>1375587.3036</v>
      </c>
      <c r="BK27" s="49">
        <f t="shared" si="1"/>
        <v>1270483.8240000003</v>
      </c>
      <c r="BL27" s="50">
        <f t="shared" si="1"/>
        <v>1190885.2472000001</v>
      </c>
      <c r="BM27" s="51">
        <f>+A27</f>
        <v>19</v>
      </c>
      <c r="BN27" s="47" t="str">
        <f>+[1]kpop!C27</f>
        <v>Batu Bara</v>
      </c>
      <c r="BO27" s="45">
        <v>36720</v>
      </c>
      <c r="BP27" s="48">
        <f>[1]kpop!H27*[1]parameter!$J$12/100*[1]parameter!$I$12</f>
        <v>58320</v>
      </c>
      <c r="BQ27" s="52">
        <v>66240</v>
      </c>
    </row>
    <row r="28" spans="1:69" ht="34.799999999999997" customHeight="1" x14ac:dyDescent="0.25">
      <c r="A28" s="41">
        <f>+[1]kpop!B28</f>
        <v>20</v>
      </c>
      <c r="B28" s="42" t="str">
        <f>+[1]kpop!C28</f>
        <v>Padang Lawas Utara</v>
      </c>
      <c r="C28" s="43">
        <v>194694.46948</v>
      </c>
      <c r="D28" s="44">
        <f>('[1]kpot total'!E28)*[1]parameter!$G$11+('[1]kpot total'!H28)*[1]parameter!$G$12</f>
        <v>485433.24704000005</v>
      </c>
      <c r="E28" s="44">
        <v>486394.99199999997</v>
      </c>
      <c r="F28" s="45">
        <v>157370.16416000001</v>
      </c>
      <c r="G28" s="44">
        <f>('[1]kpot total'!K28)*[1]parameter!$G$13</f>
        <v>283420.95903999999</v>
      </c>
      <c r="H28" s="44">
        <v>336779.88448000001</v>
      </c>
      <c r="I28" s="45">
        <v>11630.882304919647</v>
      </c>
      <c r="J28" s="44">
        <f>('[1]kpot total'!N28)*[1]parameter!$G$14</f>
        <v>42112.68174</v>
      </c>
      <c r="K28" s="44">
        <v>51359.220209999999</v>
      </c>
      <c r="L28" s="45">
        <v>11541.4635</v>
      </c>
      <c r="M28" s="44">
        <f>('[1]kpot total'!Q28)*[1]parameter!$G$15</f>
        <v>10466.91345</v>
      </c>
      <c r="N28" s="44">
        <v>16104.984699999999</v>
      </c>
      <c r="O28" s="45">
        <v>0</v>
      </c>
      <c r="P28" s="44">
        <f>('[1]kpot total'!T28)*[1]parameter!$G$16</f>
        <v>0</v>
      </c>
      <c r="Q28" s="44">
        <v>0</v>
      </c>
      <c r="R28" s="45">
        <v>746.32729783689012</v>
      </c>
      <c r="S28" s="44">
        <f>('[1]kpot total'!W28)*[1]parameter!$G$17</f>
        <v>461.25</v>
      </c>
      <c r="T28" s="44">
        <v>0</v>
      </c>
      <c r="U28" s="45">
        <v>330437.77603199997</v>
      </c>
      <c r="V28" s="44">
        <f>'[1]kpot total'!Z28*[1]parameter!$G$18</f>
        <v>318817.02434399998</v>
      </c>
      <c r="W28" s="44">
        <f>'[2]kpot total'!Z28*[2]parameter!$G$18</f>
        <v>333870.99127199996</v>
      </c>
      <c r="X28" s="45">
        <v>131.868099</v>
      </c>
      <c r="Y28" s="44">
        <f>'[1]kpot total'!AC28*[1]parameter!$G$19</f>
        <v>0</v>
      </c>
      <c r="Z28" s="44">
        <f>'[2]kpot total'!AC28*[2]parameter!$G$19</f>
        <v>0</v>
      </c>
      <c r="AA28" s="45">
        <v>164272.60079999999</v>
      </c>
      <c r="AB28" s="44">
        <f>'[1]kpot total'!AF28*[1]parameter!$G$20</f>
        <v>86243.115419999987</v>
      </c>
      <c r="AC28" s="44">
        <v>102670.37549999999</v>
      </c>
      <c r="AD28" s="45">
        <v>30703.379578560001</v>
      </c>
      <c r="AE28" s="44">
        <f>'[1]kpot total'!AI28*[1]parameter!$G$21</f>
        <v>29094.318075679999</v>
      </c>
      <c r="AF28" s="44">
        <v>30401.248931560003</v>
      </c>
      <c r="AG28" s="45">
        <v>38.90625</v>
      </c>
      <c r="AH28" s="44">
        <f>'[1]kpot total'!AL28*[1]parameter!$G$22</f>
        <v>38.90625</v>
      </c>
      <c r="AI28" s="44">
        <v>58.125</v>
      </c>
      <c r="AJ28" s="45">
        <v>0</v>
      </c>
      <c r="AK28" s="44">
        <f>'[1]kpot total'!AO28*[1]parameter!$G$23</f>
        <v>48.4</v>
      </c>
      <c r="AL28" s="44">
        <v>54.56</v>
      </c>
      <c r="AM28" s="45">
        <v>87.174999999999997</v>
      </c>
      <c r="AN28" s="44">
        <f>'[1]kpot total'!AR28*[1]parameter!$G$24</f>
        <v>87.174999999999997</v>
      </c>
      <c r="AO28" s="44">
        <v>101.2</v>
      </c>
      <c r="AP28" s="45">
        <v>0</v>
      </c>
      <c r="AQ28" s="44">
        <f>'[1]kpot total'!AU28*[1]parameter!$G$25</f>
        <v>0</v>
      </c>
      <c r="AR28" s="44">
        <v>0</v>
      </c>
      <c r="AS28" s="46">
        <f>+A28</f>
        <v>20</v>
      </c>
      <c r="AT28" s="47" t="str">
        <f>+[1]kpop!C28</f>
        <v>Padang Lawas Utara</v>
      </c>
      <c r="AU28" s="48">
        <v>227701.33920000002</v>
      </c>
      <c r="AV28" s="48">
        <v>219694</v>
      </c>
      <c r="AW28" s="48">
        <v>230067.13320000001</v>
      </c>
      <c r="AX28" s="48">
        <f>[1]kpop!AB28*[1]parameter!$J$19/100*[1]parameter!$H$19</f>
        <v>1675.5200000000002</v>
      </c>
      <c r="AY28" s="48">
        <f>[1]kpop!AC28*[1]parameter!$J$19/100*[1]parameter!$H$19</f>
        <v>0</v>
      </c>
      <c r="AZ28" s="48">
        <v>0</v>
      </c>
      <c r="BA28" s="48">
        <f>[1]kpop!AH28*[1]parameter!$J$21/100*[1]parameter!$H$21</f>
        <v>170512.992</v>
      </c>
      <c r="BB28" s="48">
        <f>[1]kpop!AI28*[1]parameter!$J$21/100*[1]parameter!$H$21</f>
        <v>161576.97600000002</v>
      </c>
      <c r="BC28" s="48">
        <v>168835.092</v>
      </c>
      <c r="BD28" s="48">
        <f>[1]kpop!AN28*[1]parameter!$J$23/100*[1]parameter!$H$23</f>
        <v>0</v>
      </c>
      <c r="BE28" s="48">
        <f>[1]kpop!AO28*[1]parameter!$J$23/100*[1]parameter!$H$23</f>
        <v>381.48</v>
      </c>
      <c r="BF28" s="48">
        <v>430.03200000000004</v>
      </c>
      <c r="BG28" s="48">
        <f>[1]kpop!AT28*[1]parameter!$J$25/100*[1]parameter!$H$25</f>
        <v>0</v>
      </c>
      <c r="BH28" s="48">
        <f>[1]kpop!AU28*[1]parameter!$J$25/100*[1]parameter!$H$25</f>
        <v>0</v>
      </c>
      <c r="BI28" s="48">
        <v>0</v>
      </c>
      <c r="BJ28" s="49">
        <f t="shared" si="1"/>
        <v>399889.85120000003</v>
      </c>
      <c r="BK28" s="49">
        <f t="shared" si="1"/>
        <v>381652.45600000001</v>
      </c>
      <c r="BL28" s="50">
        <f t="shared" si="1"/>
        <v>399332.25719999999</v>
      </c>
      <c r="BM28" s="51">
        <f>+A28</f>
        <v>20</v>
      </c>
      <c r="BN28" s="47" t="str">
        <f>+[1]kpop!C28</f>
        <v>Padang Lawas Utara</v>
      </c>
      <c r="BO28" s="45">
        <v>0</v>
      </c>
      <c r="BP28" s="48">
        <f>[1]kpop!H28*[1]parameter!$J$12/100*[1]parameter!$I$12</f>
        <v>0</v>
      </c>
      <c r="BQ28" s="52">
        <v>0</v>
      </c>
    </row>
    <row r="29" spans="1:69" ht="34.799999999999997" customHeight="1" x14ac:dyDescent="0.25">
      <c r="A29" s="41">
        <f>+[1]kpop!B29</f>
        <v>21</v>
      </c>
      <c r="B29" s="42" t="str">
        <f>+[1]kpop!C29</f>
        <v>Padang Lawas</v>
      </c>
      <c r="C29" s="43">
        <v>161749.03822000002</v>
      </c>
      <c r="D29" s="44">
        <f>('[1]kpot total'!E29)*[1]parameter!$G$11+('[1]kpot total'!H29)*[1]parameter!$G$12</f>
        <v>224289.51790000001</v>
      </c>
      <c r="E29" s="44">
        <v>185558.48549999998</v>
      </c>
      <c r="F29" s="45">
        <v>116375.25621713117</v>
      </c>
      <c r="G29" s="44">
        <f>('[1]kpot total'!K29)*[1]parameter!$G$13</f>
        <v>58772.14976</v>
      </c>
      <c r="H29" s="44">
        <v>79845.058720000001</v>
      </c>
      <c r="I29" s="45">
        <v>245174.18187</v>
      </c>
      <c r="J29" s="44">
        <f>('[1]kpot total'!N29)*[1]parameter!$G$14</f>
        <v>230237.46588</v>
      </c>
      <c r="K29" s="44">
        <v>16157.956920000001</v>
      </c>
      <c r="L29" s="45">
        <v>171224.90734999999</v>
      </c>
      <c r="M29" s="44">
        <f>('[1]kpot total'!Q29)*[1]parameter!$G$15</f>
        <v>163822.45144999999</v>
      </c>
      <c r="N29" s="44">
        <v>9233.1707999999999</v>
      </c>
      <c r="O29" s="45">
        <v>6422.1091771676238</v>
      </c>
      <c r="P29" s="44">
        <f>('[1]kpot total'!T29)*[1]parameter!$G$16</f>
        <v>0</v>
      </c>
      <c r="Q29" s="44">
        <v>0</v>
      </c>
      <c r="R29" s="45">
        <v>0</v>
      </c>
      <c r="S29" s="44">
        <f>('[1]kpot total'!W29)*[1]parameter!$G$17</f>
        <v>0</v>
      </c>
      <c r="T29" s="44">
        <v>0</v>
      </c>
      <c r="U29" s="45">
        <v>164757.568248</v>
      </c>
      <c r="V29" s="44">
        <f>'[1]kpot total'!Z29*[1]parameter!$G$18</f>
        <v>150089.02272000001</v>
      </c>
      <c r="W29" s="44">
        <f>'[2]kpot total'!Z29*[2]parameter!$G$18</f>
        <v>163811.45117062461</v>
      </c>
      <c r="X29" s="45">
        <v>0</v>
      </c>
      <c r="Y29" s="44">
        <f>'[1]kpot total'!AC29*[1]parameter!$G$19</f>
        <v>0</v>
      </c>
      <c r="Z29" s="44">
        <f>'[2]kpot total'!AC29*[2]parameter!$G$19</f>
        <v>0</v>
      </c>
      <c r="AA29" s="45">
        <v>1244.3649510600001</v>
      </c>
      <c r="AB29" s="44">
        <f>'[1]kpot total'!AF29*[1]parameter!$G$20</f>
        <v>0</v>
      </c>
      <c r="AC29" s="44">
        <v>0</v>
      </c>
      <c r="AD29" s="45">
        <v>7844.174826540001</v>
      </c>
      <c r="AE29" s="44">
        <f>'[1]kpot total'!AI29*[1]parameter!$G$21</f>
        <v>11615.62853152</v>
      </c>
      <c r="AF29" s="44">
        <v>12181.90768704</v>
      </c>
      <c r="AG29" s="45">
        <v>60</v>
      </c>
      <c r="AH29" s="44">
        <f>'[1]kpot total'!AL29*[1]parameter!$G$22</f>
        <v>0</v>
      </c>
      <c r="AI29" s="44">
        <v>0</v>
      </c>
      <c r="AJ29" s="45">
        <v>113.3</v>
      </c>
      <c r="AK29" s="44">
        <f>'[1]kpot total'!AO29*[1]parameter!$G$23</f>
        <v>0</v>
      </c>
      <c r="AL29" s="44">
        <v>0</v>
      </c>
      <c r="AM29" s="45">
        <v>70.674999999999997</v>
      </c>
      <c r="AN29" s="44">
        <f>'[1]kpot total'!AR29*[1]parameter!$G$24</f>
        <v>0</v>
      </c>
      <c r="AO29" s="44">
        <v>0</v>
      </c>
      <c r="AP29" s="45">
        <v>3616.8</v>
      </c>
      <c r="AQ29" s="44">
        <f>'[1]kpot total'!AU29*[1]parameter!$G$25</f>
        <v>0</v>
      </c>
      <c r="AR29" s="44">
        <v>0</v>
      </c>
      <c r="AS29" s="46">
        <f>+A29</f>
        <v>21</v>
      </c>
      <c r="AT29" s="47" t="str">
        <f>+[1]kpop!C29</f>
        <v>Padang Lawas</v>
      </c>
      <c r="AU29" s="48">
        <v>113532.7788</v>
      </c>
      <c r="AV29" s="48">
        <v>103425</v>
      </c>
      <c r="AW29" s="48">
        <v>112880.81906299491</v>
      </c>
      <c r="AX29" s="48">
        <f>[1]kpop!AB29*[1]parameter!$J$19/100*[1]parameter!$H$19</f>
        <v>0</v>
      </c>
      <c r="AY29" s="48">
        <f>[1]kpop!AC29*[1]parameter!$J$19/100*[1]parameter!$H$19</f>
        <v>0</v>
      </c>
      <c r="AZ29" s="48">
        <v>0</v>
      </c>
      <c r="BA29" s="48">
        <f>[1]kpop!AH29*[1]parameter!$J$21/100*[1]parameter!$H$21</f>
        <v>43563.078000000001</v>
      </c>
      <c r="BB29" s="48">
        <f>[1]kpop!AI29*[1]parameter!$J$21/100*[1]parameter!$H$21</f>
        <v>64508.064000000006</v>
      </c>
      <c r="BC29" s="48">
        <v>67652.928000000014</v>
      </c>
      <c r="BD29" s="48">
        <f>[1]kpop!AN29*[1]parameter!$J$23/100*[1]parameter!$H$23</f>
        <v>893.01</v>
      </c>
      <c r="BE29" s="48">
        <f>[1]kpop!AO29*[1]parameter!$J$23/100*[1]parameter!$H$23</f>
        <v>0</v>
      </c>
      <c r="BF29" s="48">
        <v>0</v>
      </c>
      <c r="BG29" s="48">
        <f>[1]kpop!AT29*[1]parameter!$J$25/100*[1]parameter!$H$25</f>
        <v>30085.200000000001</v>
      </c>
      <c r="BH29" s="48">
        <f>[1]kpop!AU29*[1]parameter!$J$25/100*[1]parameter!$H$25</f>
        <v>0</v>
      </c>
      <c r="BI29" s="48">
        <v>0</v>
      </c>
      <c r="BJ29" s="49">
        <f t="shared" si="1"/>
        <v>188074.06680000003</v>
      </c>
      <c r="BK29" s="49">
        <f t="shared" si="1"/>
        <v>167933.06400000001</v>
      </c>
      <c r="BL29" s="50">
        <f t="shared" si="1"/>
        <v>180533.74706299492</v>
      </c>
      <c r="BM29" s="51">
        <f>+A29</f>
        <v>21</v>
      </c>
      <c r="BN29" s="47" t="str">
        <f>+[1]kpop!C29</f>
        <v>Padang Lawas</v>
      </c>
      <c r="BO29" s="45">
        <v>0</v>
      </c>
      <c r="BP29" s="48">
        <f>[1]kpop!H29*[1]parameter!$J$12/100*[1]parameter!$I$12</f>
        <v>0</v>
      </c>
      <c r="BQ29" s="52">
        <v>0</v>
      </c>
    </row>
    <row r="30" spans="1:69" ht="34.799999999999997" customHeight="1" x14ac:dyDescent="0.25">
      <c r="A30" s="41">
        <f>+[1]kpop!B30</f>
        <v>22</v>
      </c>
      <c r="B30" s="42" t="str">
        <f>+[1]kpop!C30</f>
        <v>Labuhan Batu Selatan</v>
      </c>
      <c r="C30" s="43">
        <v>269705.81862000003</v>
      </c>
      <c r="D30" s="44">
        <f>('[1]kpot total'!E30)*[1]parameter!$G$11+('[1]kpot total'!H30)*[1]parameter!$G$12</f>
        <v>505349.41170000006</v>
      </c>
      <c r="E30" s="44">
        <v>398807.77499999997</v>
      </c>
      <c r="F30" s="45">
        <v>5618.4628535040001</v>
      </c>
      <c r="G30" s="44">
        <f>('[1]kpot total'!K30)*[1]parameter!$G$13</f>
        <v>2513.2827200000002</v>
      </c>
      <c r="H30" s="44">
        <v>386.65888000000001</v>
      </c>
      <c r="I30" s="45">
        <v>165471.43590000001</v>
      </c>
      <c r="J30" s="44">
        <f>('[1]kpot total'!N30)*[1]parameter!$G$14</f>
        <v>161619.82988999999</v>
      </c>
      <c r="K30" s="44">
        <v>36167.519849999997</v>
      </c>
      <c r="L30" s="45">
        <v>99349.448449999996</v>
      </c>
      <c r="M30" s="44">
        <f>('[1]kpot total'!Q30)*[1]parameter!$G$15</f>
        <v>89161.122050000005</v>
      </c>
      <c r="N30" s="44">
        <v>21729.7899</v>
      </c>
      <c r="O30" s="45">
        <v>30605.996305456072</v>
      </c>
      <c r="P30" s="44">
        <f>('[1]kpot total'!T30)*[1]parameter!$G$16</f>
        <v>10293.828159999999</v>
      </c>
      <c r="Q30" s="44">
        <v>14037.038399999999</v>
      </c>
      <c r="R30" s="45">
        <v>1066.1818540526999</v>
      </c>
      <c r="S30" s="44">
        <f>('[1]kpot total'!W30)*[1]parameter!$G$17</f>
        <v>1076.25</v>
      </c>
      <c r="T30" s="44">
        <v>0</v>
      </c>
      <c r="U30" s="45">
        <v>74267.739000000001</v>
      </c>
      <c r="V30" s="44">
        <f>'[1]kpot total'!Z30*[1]parameter!$G$18</f>
        <v>6419.3416560000005</v>
      </c>
      <c r="W30" s="44">
        <f>'[2]kpot total'!Z30*[2]parameter!$G$18</f>
        <v>7732.14624</v>
      </c>
      <c r="X30" s="45">
        <v>105776.55</v>
      </c>
      <c r="Y30" s="44">
        <f>'[1]kpot total'!AC30*[1]parameter!$G$19</f>
        <v>3525.8849999999998</v>
      </c>
      <c r="Z30" s="44">
        <f>'[2]kpot total'!AC30*[2]parameter!$G$19</f>
        <v>0</v>
      </c>
      <c r="AA30" s="45">
        <v>167277.14666863199</v>
      </c>
      <c r="AB30" s="44">
        <f>'[1]kpot total'!AF30*[1]parameter!$G$20</f>
        <v>91992.656447999994</v>
      </c>
      <c r="AC30" s="44">
        <v>98563.560479999986</v>
      </c>
      <c r="AD30" s="45">
        <v>18005.260100360003</v>
      </c>
      <c r="AE30" s="44">
        <f>'[1]kpot total'!AI30*[1]parameter!$G$21</f>
        <v>54383.516459999999</v>
      </c>
      <c r="AF30" s="44">
        <v>46787.088764</v>
      </c>
      <c r="AG30" s="45">
        <v>140.625</v>
      </c>
      <c r="AH30" s="44">
        <f>'[1]kpot total'!AL30*[1]parameter!$G$22</f>
        <v>135</v>
      </c>
      <c r="AI30" s="44">
        <v>58.59375</v>
      </c>
      <c r="AJ30" s="45">
        <v>4484.92</v>
      </c>
      <c r="AK30" s="44">
        <f>'[1]kpot total'!AO30*[1]parameter!$G$23</f>
        <v>220</v>
      </c>
      <c r="AL30" s="44">
        <v>220</v>
      </c>
      <c r="AM30" s="45">
        <v>696.85</v>
      </c>
      <c r="AN30" s="44">
        <f>'[1]kpot total'!AR30*[1]parameter!$G$24</f>
        <v>0</v>
      </c>
      <c r="AO30" s="44">
        <v>0</v>
      </c>
      <c r="AP30" s="45">
        <v>11735.460000000001</v>
      </c>
      <c r="AQ30" s="44">
        <f>'[1]kpot total'!AU30*[1]parameter!$G$25</f>
        <v>11827.2</v>
      </c>
      <c r="AR30" s="44">
        <v>10296</v>
      </c>
      <c r="AS30" s="46">
        <f>+A30</f>
        <v>22</v>
      </c>
      <c r="AT30" s="47" t="str">
        <f>+[1]kpop!C30</f>
        <v>Labuhan Batu Selatan</v>
      </c>
      <c r="AU30" s="48">
        <v>51177.15</v>
      </c>
      <c r="AV30" s="48">
        <v>4424</v>
      </c>
      <c r="AW30" s="48">
        <v>5328.1439999999993</v>
      </c>
      <c r="AX30" s="48">
        <f>[1]kpop!AB30*[1]parameter!$J$19/100*[1]parameter!$H$19</f>
        <v>1344000</v>
      </c>
      <c r="AY30" s="48">
        <f>[1]kpop!AC30*[1]parameter!$J$19/100*[1]parameter!$H$19</f>
        <v>44800</v>
      </c>
      <c r="AZ30" s="48">
        <v>0</v>
      </c>
      <c r="BA30" s="48">
        <f>[1]kpop!AH30*[1]parameter!$J$21/100*[1]parameter!$H$21</f>
        <v>99993.251999999993</v>
      </c>
      <c r="BB30" s="48">
        <f>[1]kpop!AI30*[1]parameter!$J$21/100*[1]parameter!$H$21</f>
        <v>302022</v>
      </c>
      <c r="BC30" s="48">
        <v>259834.80000000002</v>
      </c>
      <c r="BD30" s="48">
        <f>[1]kpop!AN30*[1]parameter!$J$23/100*[1]parameter!$H$23</f>
        <v>35349.324000000001</v>
      </c>
      <c r="BE30" s="48">
        <f>[1]kpop!AO30*[1]parameter!$J$23/100*[1]parameter!$H$23</f>
        <v>1734</v>
      </c>
      <c r="BF30" s="48">
        <v>1734</v>
      </c>
      <c r="BG30" s="48">
        <f>[1]kpop!AT30*[1]parameter!$J$25/100*[1]parameter!$H$25</f>
        <v>97617.69</v>
      </c>
      <c r="BH30" s="48">
        <f>[1]kpop!AU30*[1]parameter!$J$25/100*[1]parameter!$H$25</f>
        <v>98380.800000000003</v>
      </c>
      <c r="BI30" s="48">
        <v>85644</v>
      </c>
      <c r="BJ30" s="49">
        <f t="shared" si="1"/>
        <v>1628137.416</v>
      </c>
      <c r="BK30" s="49">
        <f t="shared" si="1"/>
        <v>451360.8</v>
      </c>
      <c r="BL30" s="50">
        <f t="shared" si="1"/>
        <v>352540.94400000002</v>
      </c>
      <c r="BM30" s="51">
        <f>+A30</f>
        <v>22</v>
      </c>
      <c r="BN30" s="47" t="str">
        <f>+[1]kpop!C30</f>
        <v>Labuhan Batu Selatan</v>
      </c>
      <c r="BO30" s="45">
        <v>0</v>
      </c>
      <c r="BP30" s="48">
        <f>[1]kpop!H30*[1]parameter!$J$12/100*[1]parameter!$I$12</f>
        <v>0</v>
      </c>
      <c r="BQ30" s="52">
        <v>2880</v>
      </c>
    </row>
    <row r="31" spans="1:69" ht="34.799999999999997" customHeight="1" x14ac:dyDescent="0.25">
      <c r="A31" s="41">
        <f>+[1]kpop!B31</f>
        <v>23</v>
      </c>
      <c r="B31" s="42" t="str">
        <f>+[1]kpop!C31</f>
        <v>Labuhan Batu Utara</v>
      </c>
      <c r="C31" s="43">
        <v>958395.62462000002</v>
      </c>
      <c r="D31" s="44">
        <f>('[1]kpot total'!E31)*[1]parameter!$G$11+('[1]kpot total'!H31)*[1]parameter!$G$12</f>
        <v>830894.94432000001</v>
      </c>
      <c r="E31" s="44">
        <v>104442.48899999999</v>
      </c>
      <c r="F31" s="45">
        <v>75022.185177984007</v>
      </c>
      <c r="G31" s="44">
        <f>('[1]kpot total'!K31)*[1]parameter!$G$13</f>
        <v>76558.458240000007</v>
      </c>
      <c r="H31" s="44">
        <v>3866.5888</v>
      </c>
      <c r="I31" s="45">
        <v>49162.837858694649</v>
      </c>
      <c r="J31" s="44">
        <f>('[1]kpot total'!N31)*[1]parameter!$G$14</f>
        <v>45387.217859999997</v>
      </c>
      <c r="K31" s="44">
        <v>7542.1692599999997</v>
      </c>
      <c r="L31" s="45">
        <v>49628.29305</v>
      </c>
      <c r="M31" s="44">
        <f>('[1]kpot total'!Q31)*[1]parameter!$G$15</f>
        <v>3966.5489499999999</v>
      </c>
      <c r="N31" s="44">
        <v>3833.8884499999999</v>
      </c>
      <c r="O31" s="45">
        <v>292165.74976186099</v>
      </c>
      <c r="P31" s="44">
        <f>('[1]kpot total'!T31)*[1]parameter!$G$16</f>
        <v>24915.743159999998</v>
      </c>
      <c r="Q31" s="44">
        <v>97557.41687999999</v>
      </c>
      <c r="R31" s="45">
        <v>0</v>
      </c>
      <c r="S31" s="44">
        <f>('[1]kpot total'!W31)*[1]parameter!$G$17</f>
        <v>0</v>
      </c>
      <c r="T31" s="44">
        <v>0</v>
      </c>
      <c r="U31" s="45">
        <v>107183.91247199998</v>
      </c>
      <c r="V31" s="44">
        <f>'[1]kpot total'!Z31*[1]parameter!$G$18</f>
        <v>0</v>
      </c>
      <c r="W31" s="44">
        <f>'[2]kpot total'!Z31*[2]parameter!$G$18</f>
        <v>132592.07707199999</v>
      </c>
      <c r="X31" s="45">
        <v>0</v>
      </c>
      <c r="Y31" s="44">
        <f>'[1]kpot total'!AC31*[1]parameter!$G$19</f>
        <v>0</v>
      </c>
      <c r="Z31" s="44">
        <f>'[2]kpot total'!AC31*[2]parameter!$G$19</f>
        <v>0</v>
      </c>
      <c r="AA31" s="45">
        <v>67291.806828707995</v>
      </c>
      <c r="AB31" s="44">
        <f>'[1]kpot total'!AF31*[1]parameter!$G$20</f>
        <v>202764.95661945597</v>
      </c>
      <c r="AC31" s="44">
        <v>171431.60074286399</v>
      </c>
      <c r="AD31" s="45">
        <v>7167.4021772600008</v>
      </c>
      <c r="AE31" s="44">
        <f>'[1]kpot total'!AI31*[1]parameter!$G$21</f>
        <v>11663.96943504</v>
      </c>
      <c r="AF31" s="44">
        <v>15042.653298920002</v>
      </c>
      <c r="AG31" s="45">
        <v>0</v>
      </c>
      <c r="AH31" s="44">
        <f>'[1]kpot total'!AL31*[1]parameter!$G$22</f>
        <v>0</v>
      </c>
      <c r="AI31" s="44">
        <v>0</v>
      </c>
      <c r="AJ31" s="45">
        <v>0</v>
      </c>
      <c r="AK31" s="44">
        <f>'[1]kpot total'!AO31*[1]parameter!$G$23</f>
        <v>0</v>
      </c>
      <c r="AL31" s="44">
        <v>0</v>
      </c>
      <c r="AM31" s="45">
        <v>0</v>
      </c>
      <c r="AN31" s="44">
        <f>'[1]kpot total'!AR31*[1]parameter!$G$24</f>
        <v>0</v>
      </c>
      <c r="AO31" s="44">
        <v>0</v>
      </c>
      <c r="AP31" s="45">
        <v>0</v>
      </c>
      <c r="AQ31" s="44">
        <f>'[1]kpot total'!AU31*[1]parameter!$G$25</f>
        <v>628.98</v>
      </c>
      <c r="AR31" s="44">
        <v>34438.140000000007</v>
      </c>
      <c r="AS31" s="46">
        <f>+A31</f>
        <v>23</v>
      </c>
      <c r="AT31" s="47" t="str">
        <f>+[1]kpop!C31</f>
        <v>Labuhan Batu Utara</v>
      </c>
      <c r="AU31" s="48">
        <v>73859.353199999998</v>
      </c>
      <c r="AV31" s="48">
        <v>0</v>
      </c>
      <c r="AW31" s="48">
        <v>91367.863200000007</v>
      </c>
      <c r="AX31" s="48">
        <f>[1]kpop!AB31*[1]parameter!$J$19/100*[1]parameter!$H$19</f>
        <v>0</v>
      </c>
      <c r="AY31" s="48">
        <f>[1]kpop!AC31*[1]parameter!$J$19/100*[1]parameter!$H$19</f>
        <v>0</v>
      </c>
      <c r="AZ31" s="48">
        <v>0</v>
      </c>
      <c r="BA31" s="48">
        <f>[1]kpop!AH31*[1]parameter!$J$21/100*[1]parameter!$H$21</f>
        <v>39804.582000000002</v>
      </c>
      <c r="BB31" s="48">
        <f>[1]kpop!AI31*[1]parameter!$J$21/100*[1]parameter!$H$21</f>
        <v>64776.527999999998</v>
      </c>
      <c r="BC31" s="48">
        <v>83540.244000000006</v>
      </c>
      <c r="BD31" s="48">
        <f>[1]kpop!AN31*[1]parameter!$J$23/100*[1]parameter!$H$23</f>
        <v>0</v>
      </c>
      <c r="BE31" s="48">
        <f>[1]kpop!AO31*[1]parameter!$J$23/100*[1]parameter!$H$23</f>
        <v>0</v>
      </c>
      <c r="BF31" s="48">
        <v>0</v>
      </c>
      <c r="BG31" s="48">
        <f>[1]kpop!AT31*[1]parameter!$J$25/100*[1]parameter!$H$25</f>
        <v>0</v>
      </c>
      <c r="BH31" s="48">
        <f>[1]kpop!AU31*[1]parameter!$J$25/100*[1]parameter!$H$25</f>
        <v>5231.9699999999993</v>
      </c>
      <c r="BI31" s="48">
        <v>286462.71000000002</v>
      </c>
      <c r="BJ31" s="49">
        <f t="shared" si="1"/>
        <v>113663.93520000001</v>
      </c>
      <c r="BK31" s="49">
        <f t="shared" si="1"/>
        <v>70008.497999999992</v>
      </c>
      <c r="BL31" s="50">
        <f t="shared" si="1"/>
        <v>461370.81720000005</v>
      </c>
      <c r="BM31" s="51">
        <f>+A31</f>
        <v>23</v>
      </c>
      <c r="BN31" s="47" t="str">
        <f>+[1]kpop!C31</f>
        <v>Labuhan Batu Utara</v>
      </c>
      <c r="BO31" s="45">
        <v>6480</v>
      </c>
      <c r="BP31" s="48">
        <f>[1]kpop!H31*[1]parameter!$J$12/100*[1]parameter!$I$12</f>
        <v>0</v>
      </c>
      <c r="BQ31" s="52">
        <v>5040</v>
      </c>
    </row>
    <row r="32" spans="1:69" ht="34.799999999999997" customHeight="1" x14ac:dyDescent="0.25">
      <c r="A32" s="41">
        <f>+[1]kpop!B32</f>
        <v>24</v>
      </c>
      <c r="B32" s="42" t="str">
        <f>+[1]kpop!C32</f>
        <v>Nias Utara</v>
      </c>
      <c r="C32" s="43">
        <v>4653.3095000000003</v>
      </c>
      <c r="D32" s="44">
        <f>('[1]kpot total'!E32)*[1]parameter!$G$11+('[1]kpot total'!H32)*[1]parameter!$G$12</f>
        <v>5025.5742600000003</v>
      </c>
      <c r="E32" s="44">
        <v>300.98699999999997</v>
      </c>
      <c r="F32" s="45">
        <v>1283.2371368901258</v>
      </c>
      <c r="G32" s="44">
        <f>('[1]kpot total'!K32)*[1]parameter!$G$13</f>
        <v>579.98832000000004</v>
      </c>
      <c r="H32" s="44">
        <v>579.98832000000004</v>
      </c>
      <c r="I32" s="45">
        <v>12436.262348731567</v>
      </c>
      <c r="J32" s="44">
        <f>('[1]kpot total'!N32)*[1]parameter!$G$14</f>
        <v>12011.10585</v>
      </c>
      <c r="K32" s="44">
        <v>2039.8749600000001</v>
      </c>
      <c r="L32" s="45">
        <v>0</v>
      </c>
      <c r="M32" s="44">
        <f>('[1]kpot total'!Q32)*[1]parameter!$G$15</f>
        <v>0</v>
      </c>
      <c r="N32" s="44">
        <v>0</v>
      </c>
      <c r="O32" s="45">
        <v>1156685.5950156727</v>
      </c>
      <c r="P32" s="44">
        <f>('[1]kpot total'!T32)*[1]parameter!$G$16</f>
        <v>807129.70799999998</v>
      </c>
      <c r="Q32" s="44">
        <v>811223.84419999993</v>
      </c>
      <c r="R32" s="45">
        <v>0</v>
      </c>
      <c r="S32" s="44">
        <f>('[1]kpot total'!W32)*[1]parameter!$G$17</f>
        <v>0</v>
      </c>
      <c r="T32" s="44">
        <v>0</v>
      </c>
      <c r="U32" s="45">
        <v>90582.330384000001</v>
      </c>
      <c r="V32" s="44">
        <f>'[1]kpot total'!Z32*[1]parameter!$G$18</f>
        <v>90855.090144000002</v>
      </c>
      <c r="W32" s="44">
        <f>'[2]kpot total'!Z32*[2]parameter!$G$18</f>
        <v>90920.315304000003</v>
      </c>
      <c r="X32" s="45">
        <v>0</v>
      </c>
      <c r="Y32" s="44">
        <f>'[1]kpot total'!AC32*[1]parameter!$G$19</f>
        <v>0</v>
      </c>
      <c r="Z32" s="44">
        <f>'[2]kpot total'!AC32*[2]parameter!$G$19</f>
        <v>0</v>
      </c>
      <c r="AA32" s="45">
        <v>0</v>
      </c>
      <c r="AB32" s="44">
        <f>'[1]kpot total'!AF32*[1]parameter!$G$20</f>
        <v>0</v>
      </c>
      <c r="AC32" s="44">
        <v>0</v>
      </c>
      <c r="AD32" s="45">
        <v>1504.61062206</v>
      </c>
      <c r="AE32" s="44">
        <f>'[1]kpot total'!AI32*[1]parameter!$G$21</f>
        <v>1545.1824518000001</v>
      </c>
      <c r="AF32" s="44">
        <v>1555.5412168400001</v>
      </c>
      <c r="AG32" s="45">
        <v>0</v>
      </c>
      <c r="AH32" s="44">
        <f>'[1]kpot total'!AL32*[1]parameter!$G$22</f>
        <v>0</v>
      </c>
      <c r="AI32" s="44">
        <v>0</v>
      </c>
      <c r="AJ32" s="45">
        <v>0</v>
      </c>
      <c r="AK32" s="44">
        <f>'[1]kpot total'!AO32*[1]parameter!$G$23</f>
        <v>0</v>
      </c>
      <c r="AL32" s="44">
        <v>0</v>
      </c>
      <c r="AM32" s="45">
        <v>0</v>
      </c>
      <c r="AN32" s="44">
        <f>'[1]kpot total'!AR32*[1]parameter!$G$24</f>
        <v>0</v>
      </c>
      <c r="AO32" s="44">
        <v>0</v>
      </c>
      <c r="AP32" s="45">
        <v>0</v>
      </c>
      <c r="AQ32" s="44">
        <f>'[1]kpot total'!AU32*[1]parameter!$G$25</f>
        <v>0</v>
      </c>
      <c r="AR32" s="44">
        <v>0</v>
      </c>
      <c r="AS32" s="46">
        <f>+A32</f>
        <v>24</v>
      </c>
      <c r="AT32" s="47" t="str">
        <f>+[1]kpop!C32</f>
        <v>Nias Utara</v>
      </c>
      <c r="AU32" s="48">
        <v>62419.3704</v>
      </c>
      <c r="AV32" s="48">
        <v>62607</v>
      </c>
      <c r="AW32" s="48">
        <v>62652.272400000002</v>
      </c>
      <c r="AX32" s="48">
        <f>[1]kpop!AB32*[1]parameter!$J$19/100*[1]parameter!$H$19</f>
        <v>0</v>
      </c>
      <c r="AY32" s="48">
        <f>[1]kpop!AC32*[1]parameter!$J$19/100*[1]parameter!$H$19</f>
        <v>0</v>
      </c>
      <c r="AZ32" s="48">
        <v>0</v>
      </c>
      <c r="BA32" s="48">
        <f>[1]kpop!AH32*[1]parameter!$J$21/100*[1]parameter!$H$21</f>
        <v>8355.9419999999991</v>
      </c>
      <c r="BB32" s="48">
        <f>[1]kpop!AI32*[1]parameter!$J$21/100*[1]parameter!$H$21</f>
        <v>8581.26</v>
      </c>
      <c r="BC32" s="48">
        <v>8638.7880000000005</v>
      </c>
      <c r="BD32" s="48">
        <f>[1]kpop!AN32*[1]parameter!$J$23/100*[1]parameter!$H$23</f>
        <v>0</v>
      </c>
      <c r="BE32" s="48">
        <f>[1]kpop!AO32*[1]parameter!$J$23/100*[1]parameter!$H$23</f>
        <v>0</v>
      </c>
      <c r="BF32" s="48">
        <v>0</v>
      </c>
      <c r="BG32" s="48">
        <f>[1]kpop!AT32*[1]parameter!$J$25/100*[1]parameter!$H$25</f>
        <v>0</v>
      </c>
      <c r="BH32" s="48">
        <f>[1]kpop!AU32*[1]parameter!$J$25/100*[1]parameter!$H$25</f>
        <v>0</v>
      </c>
      <c r="BI32" s="48">
        <v>0</v>
      </c>
      <c r="BJ32" s="49">
        <f t="shared" si="1"/>
        <v>70775.312399999995</v>
      </c>
      <c r="BK32" s="49">
        <f t="shared" si="1"/>
        <v>71188.259999999995</v>
      </c>
      <c r="BL32" s="50">
        <f t="shared" si="1"/>
        <v>71291.060400000002</v>
      </c>
      <c r="BM32" s="51">
        <f>+A32</f>
        <v>24</v>
      </c>
      <c r="BN32" s="47" t="str">
        <f>+[1]kpop!C32</f>
        <v>Nias Utara</v>
      </c>
      <c r="BO32" s="45">
        <v>0</v>
      </c>
      <c r="BP32" s="48">
        <f>[1]kpop!H32*[1]parameter!$J$12/100*[1]parameter!$I$12</f>
        <v>0</v>
      </c>
      <c r="BQ32" s="52">
        <v>0</v>
      </c>
    </row>
    <row r="33" spans="1:69" ht="34.799999999999997" customHeight="1" x14ac:dyDescent="0.25">
      <c r="A33" s="41">
        <f>+[1]kpop!B33</f>
        <v>25</v>
      </c>
      <c r="B33" s="42" t="str">
        <f>+[1]kpop!C33</f>
        <v>Nias Barat</v>
      </c>
      <c r="C33" s="43">
        <v>5956.2361600000004</v>
      </c>
      <c r="D33" s="44">
        <f>('[1]kpot total'!E33)*[1]parameter!$G$11+('[1]kpot total'!H33)*[1]parameter!$G$12</f>
        <v>6142.3685400000004</v>
      </c>
      <c r="E33" s="44">
        <v>1504.9349999999999</v>
      </c>
      <c r="F33" s="45">
        <v>642.46921798106291</v>
      </c>
      <c r="G33" s="44">
        <f>('[1]kpot total'!K33)*[1]parameter!$G$13</f>
        <v>0</v>
      </c>
      <c r="H33" s="44">
        <v>0</v>
      </c>
      <c r="I33" s="45">
        <v>978.63680800449185</v>
      </c>
      <c r="J33" s="44">
        <f>('[1]kpot total'!N33)*[1]parameter!$G$14</f>
        <v>134.20230000000001</v>
      </c>
      <c r="K33" s="44">
        <v>134.20230000000001</v>
      </c>
      <c r="L33" s="45">
        <v>0</v>
      </c>
      <c r="M33" s="44">
        <f>('[1]kpot total'!Q33)*[1]parameter!$G$15</f>
        <v>0</v>
      </c>
      <c r="N33" s="44">
        <v>0</v>
      </c>
      <c r="O33" s="45">
        <v>1901609.2895799999</v>
      </c>
      <c r="P33" s="44">
        <f>('[1]kpot total'!T33)*[1]parameter!$G$16</f>
        <v>2130588.47848</v>
      </c>
      <c r="Q33" s="44">
        <v>2080172.1155599998</v>
      </c>
      <c r="R33" s="45">
        <v>0</v>
      </c>
      <c r="S33" s="44">
        <f>('[1]kpot total'!W33)*[1]parameter!$G$17</f>
        <v>0</v>
      </c>
      <c r="T33" s="44">
        <v>0</v>
      </c>
      <c r="U33" s="45">
        <v>17690.249304000001</v>
      </c>
      <c r="V33" s="44">
        <f>'[1]kpot total'!Z33*[1]parameter!$G$18</f>
        <v>49689.712800000001</v>
      </c>
      <c r="W33" s="44">
        <f>'[2]kpot total'!Z33*[2]parameter!$G$18</f>
        <v>51181.590095999993</v>
      </c>
      <c r="X33" s="45">
        <v>2186.0487000000003</v>
      </c>
      <c r="Y33" s="44">
        <f>'[1]kpot total'!AC33*[1]parameter!$G$19</f>
        <v>2468.1195000000002</v>
      </c>
      <c r="Z33" s="44">
        <f>'[2]kpot total'!AC33*[2]parameter!$G$19</f>
        <v>3878.4735000000001</v>
      </c>
      <c r="AA33" s="45">
        <v>24640.890119999996</v>
      </c>
      <c r="AB33" s="44">
        <f>'[1]kpot total'!AF33*[1]parameter!$G$20</f>
        <v>3860.4061188000001</v>
      </c>
      <c r="AC33" s="44">
        <v>23655.254515199998</v>
      </c>
      <c r="AD33" s="45">
        <v>57.836438140000006</v>
      </c>
      <c r="AE33" s="44">
        <f>'[1]kpot total'!AI33*[1]parameter!$G$21</f>
        <v>73.374585699999997</v>
      </c>
      <c r="AF33" s="44">
        <v>73.374585699999997</v>
      </c>
      <c r="AG33" s="45">
        <v>0</v>
      </c>
      <c r="AH33" s="44">
        <f>'[1]kpot total'!AL33*[1]parameter!$G$22</f>
        <v>0</v>
      </c>
      <c r="AI33" s="44">
        <v>0</v>
      </c>
      <c r="AJ33" s="45">
        <v>0</v>
      </c>
      <c r="AK33" s="44">
        <f>'[1]kpot total'!AO33*[1]parameter!$G$23</f>
        <v>0</v>
      </c>
      <c r="AL33" s="44">
        <v>0</v>
      </c>
      <c r="AM33" s="45">
        <v>0</v>
      </c>
      <c r="AN33" s="44">
        <f>'[1]kpot total'!AR33*[1]parameter!$G$24</f>
        <v>0</v>
      </c>
      <c r="AO33" s="44">
        <v>0</v>
      </c>
      <c r="AP33" s="45">
        <v>0</v>
      </c>
      <c r="AQ33" s="44">
        <f>'[1]kpot total'!AU33*[1]parameter!$G$25</f>
        <v>0</v>
      </c>
      <c r="AR33" s="44">
        <v>0</v>
      </c>
      <c r="AS33" s="46">
        <f>+A33</f>
        <v>25</v>
      </c>
      <c r="AT33" s="47" t="str">
        <f>+[1]kpop!C33</f>
        <v>Nias Barat</v>
      </c>
      <c r="AU33" s="48">
        <v>12190.172399999999</v>
      </c>
      <c r="AV33" s="48">
        <v>34241</v>
      </c>
      <c r="AW33" s="48">
        <v>35268.717599999996</v>
      </c>
      <c r="AX33" s="48">
        <f>[1]kpop!AB33*[1]parameter!$J$19/100*[1]parameter!$H$19</f>
        <v>27776</v>
      </c>
      <c r="AY33" s="48">
        <f>[1]kpop!AC33*[1]parameter!$J$19/100*[1]parameter!$H$19</f>
        <v>31360</v>
      </c>
      <c r="AZ33" s="48">
        <v>49280</v>
      </c>
      <c r="BA33" s="48">
        <f>[1]kpop!AH33*[1]parameter!$J$21/100*[1]parameter!$H$21</f>
        <v>321.19800000000004</v>
      </c>
      <c r="BB33" s="48">
        <f>[1]kpop!AI33*[1]parameter!$J$21/100*[1]parameter!$H$21</f>
        <v>407.49</v>
      </c>
      <c r="BC33" s="48">
        <v>407.49</v>
      </c>
      <c r="BD33" s="48">
        <f>[1]kpop!AN33*[1]parameter!$J$23/100*[1]parameter!$H$23</f>
        <v>0</v>
      </c>
      <c r="BE33" s="48">
        <f>[1]kpop!AO33*[1]parameter!$J$23/100*[1]parameter!$H$23</f>
        <v>0</v>
      </c>
      <c r="BF33" s="48">
        <v>0</v>
      </c>
      <c r="BG33" s="48">
        <f>[1]kpop!AT33*[1]parameter!$J$25/100*[1]parameter!$H$25</f>
        <v>0</v>
      </c>
      <c r="BH33" s="48">
        <f>[1]kpop!AU33*[1]parameter!$J$25/100*[1]parameter!$H$25</f>
        <v>0</v>
      </c>
      <c r="BI33" s="48">
        <v>0</v>
      </c>
      <c r="BJ33" s="49">
        <f t="shared" si="1"/>
        <v>40287.370399999993</v>
      </c>
      <c r="BK33" s="49">
        <f t="shared" si="1"/>
        <v>66008.490000000005</v>
      </c>
      <c r="BL33" s="50">
        <f t="shared" si="1"/>
        <v>84956.207600000009</v>
      </c>
      <c r="BM33" s="51">
        <f>+A33</f>
        <v>25</v>
      </c>
      <c r="BN33" s="47" t="str">
        <f>+[1]kpop!C33</f>
        <v>Nias Barat</v>
      </c>
      <c r="BO33" s="45">
        <v>0</v>
      </c>
      <c r="BP33" s="48">
        <f>[1]kpop!H33*[1]parameter!$J$12/100*[1]parameter!$I$12</f>
        <v>0</v>
      </c>
      <c r="BQ33" s="52">
        <v>0</v>
      </c>
    </row>
    <row r="34" spans="1:69" ht="34.799999999999997" customHeight="1" x14ac:dyDescent="0.25">
      <c r="A34" s="41">
        <f>+[1]kpop!B34</f>
        <v>26</v>
      </c>
      <c r="B34" s="42" t="str">
        <f>+[1]kpop!C34</f>
        <v>Kota Sibolga</v>
      </c>
      <c r="C34" s="43">
        <v>48022.154040000001</v>
      </c>
      <c r="D34" s="44">
        <f>('[1]kpot total'!E34)*[1]parameter!$G$11+('[1]kpot total'!H34)*[1]parameter!$G$12</f>
        <v>51558.669260000002</v>
      </c>
      <c r="E34" s="44">
        <v>22724.518499999998</v>
      </c>
      <c r="F34" s="45">
        <v>316561.03689807293</v>
      </c>
      <c r="G34" s="44">
        <f>('[1]kpot total'!K34)*[1]parameter!$G$13</f>
        <v>234315.28128</v>
      </c>
      <c r="H34" s="44">
        <v>177669.75536000001</v>
      </c>
      <c r="I34" s="45">
        <v>4423.7535093181268</v>
      </c>
      <c r="J34" s="44">
        <f>('[1]kpot total'!N34)*[1]parameter!$G$14</f>
        <v>4670.2400399999997</v>
      </c>
      <c r="K34" s="44">
        <v>4791.0221099999999</v>
      </c>
      <c r="L34" s="45">
        <v>457.82666908643216</v>
      </c>
      <c r="M34" s="44">
        <f>('[1]kpot total'!Q34)*[1]parameter!$G$15</f>
        <v>0</v>
      </c>
      <c r="N34" s="44">
        <v>0</v>
      </c>
      <c r="O34" s="45">
        <v>103585.03704791558</v>
      </c>
      <c r="P34" s="44">
        <f>('[1]kpot total'!T34)*[1]parameter!$G$16</f>
        <v>253251.56779999999</v>
      </c>
      <c r="Q34" s="44">
        <v>121654.33279999999</v>
      </c>
      <c r="R34" s="45">
        <v>0</v>
      </c>
      <c r="S34" s="44">
        <f>('[1]kpot total'!W34)*[1]parameter!$G$17</f>
        <v>0</v>
      </c>
      <c r="T34" s="44">
        <v>0</v>
      </c>
      <c r="U34" s="45">
        <v>15154.769448000001</v>
      </c>
      <c r="V34" s="44">
        <f>'[1]kpot total'!Z34*[1]parameter!$G$18</f>
        <v>17896.597991999999</v>
      </c>
      <c r="W34" s="44">
        <f>'[2]kpot total'!Z34*[2]parameter!$G$18</f>
        <v>13871.612664</v>
      </c>
      <c r="X34" s="45">
        <v>0</v>
      </c>
      <c r="Y34" s="44">
        <f>'[1]kpot total'!AC34*[1]parameter!$G$19</f>
        <v>0</v>
      </c>
      <c r="Z34" s="44">
        <f>'[2]kpot total'!AC34*[2]parameter!$G$19</f>
        <v>0</v>
      </c>
      <c r="AA34" s="45">
        <v>0</v>
      </c>
      <c r="AB34" s="44">
        <f>'[1]kpot total'!AF34*[1]parameter!$G$20</f>
        <v>0</v>
      </c>
      <c r="AC34" s="44">
        <v>0</v>
      </c>
      <c r="AD34" s="45">
        <v>1032.4235823200002</v>
      </c>
      <c r="AE34" s="44">
        <f>'[1]kpot total'!AI34*[1]parameter!$G$21</f>
        <v>1133.4215414600001</v>
      </c>
      <c r="AF34" s="44">
        <v>1232.6930397599999</v>
      </c>
      <c r="AG34" s="45">
        <v>0</v>
      </c>
      <c r="AH34" s="44">
        <f>'[1]kpot total'!AL34*[1]parameter!$G$22</f>
        <v>0</v>
      </c>
      <c r="AI34" s="44">
        <v>0</v>
      </c>
      <c r="AJ34" s="45">
        <v>3352.8</v>
      </c>
      <c r="AK34" s="44">
        <f>'[1]kpot total'!AO34*[1]parameter!$G$23</f>
        <v>1746.8</v>
      </c>
      <c r="AL34" s="44">
        <v>2090.66</v>
      </c>
      <c r="AM34" s="45">
        <v>97.9</v>
      </c>
      <c r="AN34" s="44">
        <f>'[1]kpot total'!AR34*[1]parameter!$G$24</f>
        <v>104.77500000000001</v>
      </c>
      <c r="AO34" s="44">
        <v>102.85</v>
      </c>
      <c r="AP34" s="45">
        <v>0</v>
      </c>
      <c r="AQ34" s="44">
        <f>'[1]kpot total'!AU34*[1]parameter!$G$25</f>
        <v>0</v>
      </c>
      <c r="AR34" s="44">
        <v>0</v>
      </c>
      <c r="AS34" s="46">
        <f>+A34</f>
        <v>26</v>
      </c>
      <c r="AT34" s="47" t="str">
        <f>+[1]kpop!C34</f>
        <v>Kota Sibolga</v>
      </c>
      <c r="AU34" s="48">
        <v>10442.998799999999</v>
      </c>
      <c r="AV34" s="48">
        <v>12332</v>
      </c>
      <c r="AW34" s="48">
        <v>9558.7883999999995</v>
      </c>
      <c r="AX34" s="48">
        <f>[1]kpop!AB34*[1]parameter!$J$19/100*[1]parameter!$H$19</f>
        <v>0</v>
      </c>
      <c r="AY34" s="48">
        <f>[1]kpop!AC34*[1]parameter!$J$19/100*[1]parameter!$H$19</f>
        <v>0</v>
      </c>
      <c r="AZ34" s="48">
        <v>0</v>
      </c>
      <c r="BA34" s="48">
        <f>[1]kpop!AH34*[1]parameter!$J$21/100*[1]parameter!$H$21</f>
        <v>5733.6240000000007</v>
      </c>
      <c r="BB34" s="48">
        <f>[1]kpop!AI34*[1]parameter!$J$21/100*[1]parameter!$H$21</f>
        <v>6294.5219999999999</v>
      </c>
      <c r="BC34" s="48">
        <v>6845.8319999999994</v>
      </c>
      <c r="BD34" s="48">
        <f>[1]kpop!AN34*[1]parameter!$J$23/100*[1]parameter!$H$23</f>
        <v>26426.16</v>
      </c>
      <c r="BE34" s="48">
        <f>[1]kpop!AO34*[1]parameter!$J$23/100*[1]parameter!$H$23</f>
        <v>13767.960000000001</v>
      </c>
      <c r="BF34" s="48">
        <v>16478.202000000001</v>
      </c>
      <c r="BG34" s="48">
        <f>[1]kpop!AT34*[1]parameter!$J$25/100*[1]parameter!$H$25</f>
        <v>0</v>
      </c>
      <c r="BH34" s="48">
        <f>[1]kpop!AU34*[1]parameter!$J$25/100*[1]parameter!$H$25</f>
        <v>0</v>
      </c>
      <c r="BI34" s="48">
        <v>0</v>
      </c>
      <c r="BJ34" s="49">
        <f t="shared" si="1"/>
        <v>42602.782800000001</v>
      </c>
      <c r="BK34" s="49">
        <f t="shared" si="1"/>
        <v>32394.482000000004</v>
      </c>
      <c r="BL34" s="50">
        <f t="shared" si="1"/>
        <v>32882.822400000005</v>
      </c>
      <c r="BM34" s="51">
        <f>+A34</f>
        <v>26</v>
      </c>
      <c r="BN34" s="47" t="str">
        <f>+[1]kpop!C34</f>
        <v>Kota Sibolga</v>
      </c>
      <c r="BO34" s="45">
        <v>0</v>
      </c>
      <c r="BP34" s="48">
        <f>[1]kpop!H34*[1]parameter!$J$12/100*[1]parameter!$I$12</f>
        <v>0</v>
      </c>
      <c r="BQ34" s="52">
        <v>0</v>
      </c>
    </row>
    <row r="35" spans="1:69" ht="34.799999999999997" customHeight="1" x14ac:dyDescent="0.25">
      <c r="A35" s="41">
        <f>+[1]kpop!B35</f>
        <v>27</v>
      </c>
      <c r="B35" s="42" t="str">
        <f>+[1]kpop!C35</f>
        <v>Kota Tanjung Balai</v>
      </c>
      <c r="C35" s="43">
        <v>432385.51874000003</v>
      </c>
      <c r="D35" s="44">
        <f>('[1]kpot total'!E35)*[1]parameter!$G$11+('[1]kpot total'!H35)*[1]parameter!$G$12</f>
        <v>447089.97676000005</v>
      </c>
      <c r="E35" s="44">
        <v>133036.25399999999</v>
      </c>
      <c r="F35" s="45">
        <v>43439.27671492099</v>
      </c>
      <c r="G35" s="44">
        <f>('[1]kpot total'!K35)*[1]parameter!$G$13</f>
        <v>21459.56784</v>
      </c>
      <c r="H35" s="44">
        <v>28032.768800000002</v>
      </c>
      <c r="I35" s="45">
        <v>6604.2525578259547</v>
      </c>
      <c r="J35" s="44">
        <f>('[1]kpot total'!N35)*[1]parameter!$G$14</f>
        <v>1342.0229999999999</v>
      </c>
      <c r="K35" s="44">
        <v>1248.0813900000001</v>
      </c>
      <c r="L35" s="45">
        <v>6513.6305499999999</v>
      </c>
      <c r="M35" s="44">
        <f>('[1]kpot total'!Q35)*[1]parameter!$G$15</f>
        <v>928.62350000000004</v>
      </c>
      <c r="N35" s="44">
        <v>729.63274999999999</v>
      </c>
      <c r="O35" s="45">
        <v>103821.81080563556</v>
      </c>
      <c r="P35" s="44">
        <f>('[1]kpot total'!T35)*[1]parameter!$G$16</f>
        <v>137913.90228000001</v>
      </c>
      <c r="Q35" s="44">
        <v>103581.64585999999</v>
      </c>
      <c r="R35" s="45">
        <v>0</v>
      </c>
      <c r="S35" s="44">
        <f>('[1]kpot total'!W35)*[1]parameter!$G$17</f>
        <v>0</v>
      </c>
      <c r="T35" s="44">
        <v>0</v>
      </c>
      <c r="U35" s="45">
        <v>66222.511992</v>
      </c>
      <c r="V35" s="44">
        <f>'[1]kpot total'!Z35*[1]parameter!$G$18</f>
        <v>88801.090559999997</v>
      </c>
      <c r="W35" s="44">
        <f>'[2]kpot total'!Z35*[2]parameter!$G$18</f>
        <v>4366.5279840000003</v>
      </c>
      <c r="X35" s="45">
        <v>0</v>
      </c>
      <c r="Y35" s="44">
        <f>'[1]kpot total'!AC35*[1]parameter!$G$19</f>
        <v>0</v>
      </c>
      <c r="Z35" s="44">
        <f>'[2]kpot total'!AC35*[2]parameter!$G$19</f>
        <v>0</v>
      </c>
      <c r="AA35" s="45">
        <v>0</v>
      </c>
      <c r="AB35" s="44">
        <f>'[1]kpot total'!AF35*[1]parameter!$G$20</f>
        <v>14784.534071999999</v>
      </c>
      <c r="AC35" s="44">
        <v>16427.26008</v>
      </c>
      <c r="AD35" s="45">
        <v>10241.365702880001</v>
      </c>
      <c r="AE35" s="44">
        <f>'[1]kpot total'!AI35*[1]parameter!$G$21</f>
        <v>3902.6647288200002</v>
      </c>
      <c r="AF35" s="44">
        <v>3934.6042543600001</v>
      </c>
      <c r="AG35" s="45">
        <v>147.65625</v>
      </c>
      <c r="AH35" s="44">
        <f>'[1]kpot total'!AL35*[1]parameter!$G$22</f>
        <v>0</v>
      </c>
      <c r="AI35" s="44">
        <v>0</v>
      </c>
      <c r="AJ35" s="45">
        <v>550.66</v>
      </c>
      <c r="AK35" s="44">
        <f>'[1]kpot total'!AO35*[1]parameter!$G$23</f>
        <v>13200</v>
      </c>
      <c r="AL35" s="44">
        <v>5478</v>
      </c>
      <c r="AM35" s="45">
        <v>315.42500000000001</v>
      </c>
      <c r="AN35" s="44">
        <f>'[1]kpot total'!AR35*[1]parameter!$G$24</f>
        <v>41.25</v>
      </c>
      <c r="AO35" s="44">
        <v>39.325000000000003</v>
      </c>
      <c r="AP35" s="45">
        <v>2541</v>
      </c>
      <c r="AQ35" s="44">
        <f>'[1]kpot total'!AU35*[1]parameter!$G$25</f>
        <v>0</v>
      </c>
      <c r="AR35" s="44">
        <v>0</v>
      </c>
      <c r="AS35" s="46">
        <f>+A35</f>
        <v>27</v>
      </c>
      <c r="AT35" s="47" t="str">
        <f>+[1]kpop!C35</f>
        <v>Kota Tanjung Balai</v>
      </c>
      <c r="AU35" s="48">
        <v>45633.265199999994</v>
      </c>
      <c r="AV35" s="48">
        <v>61192</v>
      </c>
      <c r="AW35" s="48">
        <v>3008.9304000000002</v>
      </c>
      <c r="AX35" s="48">
        <f>[1]kpop!AB35*[1]parameter!$J$19/100*[1]parameter!$H$19</f>
        <v>0</v>
      </c>
      <c r="AY35" s="48">
        <f>[1]kpop!AC35*[1]parameter!$J$19/100*[1]parameter!$H$19</f>
        <v>0</v>
      </c>
      <c r="AZ35" s="48">
        <v>0</v>
      </c>
      <c r="BA35" s="48">
        <f>[1]kpop!AH35*[1]parameter!$J$21/100*[1]parameter!$H$21</f>
        <v>56876.015999999996</v>
      </c>
      <c r="BB35" s="48">
        <f>[1]kpop!AI35*[1]parameter!$J$21/100*[1]parameter!$H$21</f>
        <v>21673.673999999999</v>
      </c>
      <c r="BC35" s="48">
        <v>21851.052000000003</v>
      </c>
      <c r="BD35" s="48">
        <f>[1]kpop!AN35*[1]parameter!$J$23/100*[1]parameter!$H$23</f>
        <v>4340.2020000000002</v>
      </c>
      <c r="BE35" s="48">
        <f>[1]kpop!AO35*[1]parameter!$J$23/100*[1]parameter!$H$23</f>
        <v>104040</v>
      </c>
      <c r="BF35" s="48">
        <v>43176.6</v>
      </c>
      <c r="BG35" s="48">
        <f>[1]kpop!AT35*[1]parameter!$J$25/100*[1]parameter!$H$25</f>
        <v>21136.5</v>
      </c>
      <c r="BH35" s="48">
        <f>[1]kpop!AU35*[1]parameter!$J$25/100*[1]parameter!$H$25</f>
        <v>0</v>
      </c>
      <c r="BI35" s="48">
        <v>0</v>
      </c>
      <c r="BJ35" s="49">
        <f t="shared" si="1"/>
        <v>127985.9832</v>
      </c>
      <c r="BK35" s="49">
        <f t="shared" si="1"/>
        <v>186905.674</v>
      </c>
      <c r="BL35" s="50">
        <f t="shared" si="1"/>
        <v>68036.582399999999</v>
      </c>
      <c r="BM35" s="51">
        <f>+A35</f>
        <v>27</v>
      </c>
      <c r="BN35" s="47" t="str">
        <f>+[1]kpop!C35</f>
        <v>Kota Tanjung Balai</v>
      </c>
      <c r="BO35" s="45">
        <v>0</v>
      </c>
      <c r="BP35" s="48">
        <f>[1]kpop!H35*[1]parameter!$J$12/100*[1]parameter!$I$12</f>
        <v>0</v>
      </c>
      <c r="BQ35" s="52">
        <v>0</v>
      </c>
    </row>
    <row r="36" spans="1:69" ht="34.799999999999997" customHeight="1" x14ac:dyDescent="0.25">
      <c r="A36" s="41">
        <f>+[1]kpop!B36</f>
        <v>28</v>
      </c>
      <c r="B36" s="42" t="str">
        <f>+[1]kpop!C36</f>
        <v>Kota Pematang Siantar</v>
      </c>
      <c r="C36" s="43">
        <v>697810.29262000008</v>
      </c>
      <c r="D36" s="44">
        <f>('[1]kpot total'!E36)*[1]parameter!$G$11+('[1]kpot total'!H36)*[1]parameter!$G$12</f>
        <v>844296.47568000003</v>
      </c>
      <c r="E36" s="44">
        <v>288195.05249999999</v>
      </c>
      <c r="F36" s="45">
        <v>337824.79143731203</v>
      </c>
      <c r="G36" s="44">
        <f>('[1]kpot total'!K36)*[1]parameter!$G$13</f>
        <v>457610.78448000003</v>
      </c>
      <c r="H36" s="44">
        <v>222135.52656</v>
      </c>
      <c r="I36" s="45">
        <v>39632.971247687987</v>
      </c>
      <c r="J36" s="44">
        <f>('[1]kpot total'!N36)*[1]parameter!$G$14</f>
        <v>41508.771390000002</v>
      </c>
      <c r="K36" s="44">
        <v>23216.997899999998</v>
      </c>
      <c r="L36" s="45">
        <v>39465.531701855078</v>
      </c>
      <c r="M36" s="44">
        <f>('[1]kpot total'!Q36)*[1]parameter!$G$15</f>
        <v>4430.8607000000002</v>
      </c>
      <c r="N36" s="44">
        <v>8477.0059500000007</v>
      </c>
      <c r="O36" s="45">
        <v>69741.533882140371</v>
      </c>
      <c r="P36" s="44">
        <f>('[1]kpot total'!T36)*[1]parameter!$G$16</f>
        <v>783032.79207999993</v>
      </c>
      <c r="Q36" s="44">
        <v>978615.52711999998</v>
      </c>
      <c r="R36" s="45">
        <v>0</v>
      </c>
      <c r="S36" s="44">
        <f>('[1]kpot total'!W36)*[1]parameter!$G$17</f>
        <v>0</v>
      </c>
      <c r="T36" s="44">
        <v>0</v>
      </c>
      <c r="U36" s="45">
        <v>51026.235623999994</v>
      </c>
      <c r="V36" s="44">
        <f>'[1]kpot total'!Z36*[1]parameter!$G$18</f>
        <v>46928.909663999999</v>
      </c>
      <c r="W36" s="44">
        <f>'[2]kpot total'!Z36*[2]parameter!$G$18</f>
        <v>46973.974320000001</v>
      </c>
      <c r="X36" s="45">
        <v>0</v>
      </c>
      <c r="Y36" s="44">
        <f>'[1]kpot total'!AC36*[1]parameter!$G$19</f>
        <v>0</v>
      </c>
      <c r="Z36" s="44">
        <f>'[2]kpot total'!AC36*[2]parameter!$G$19</f>
        <v>0</v>
      </c>
      <c r="AA36" s="45">
        <v>0</v>
      </c>
      <c r="AB36" s="44">
        <f>'[1]kpot total'!AF36*[1]parameter!$G$20</f>
        <v>0</v>
      </c>
      <c r="AC36" s="44">
        <v>821.36300399999993</v>
      </c>
      <c r="AD36" s="45">
        <v>3340.7017254000002</v>
      </c>
      <c r="AE36" s="44">
        <f>'[1]kpot total'!AI36*[1]parameter!$G$21</f>
        <v>5075.7948696000003</v>
      </c>
      <c r="AF36" s="44">
        <v>4988.6085971800003</v>
      </c>
      <c r="AG36" s="45">
        <v>70.3125</v>
      </c>
      <c r="AH36" s="44">
        <f>'[1]kpot total'!AL36*[1]parameter!$G$22</f>
        <v>75</v>
      </c>
      <c r="AI36" s="44">
        <v>72.65625</v>
      </c>
      <c r="AJ36" s="45">
        <v>1106.5999999999999</v>
      </c>
      <c r="AK36" s="44">
        <f>'[1]kpot total'!AO36*[1]parameter!$G$23</f>
        <v>1222.0999999999999</v>
      </c>
      <c r="AL36" s="44">
        <v>1085.7</v>
      </c>
      <c r="AM36" s="45">
        <v>675.95</v>
      </c>
      <c r="AN36" s="44">
        <f>'[1]kpot total'!AR36*[1]parameter!$G$24</f>
        <v>718.57500000000005</v>
      </c>
      <c r="AO36" s="44">
        <v>691.07500000000005</v>
      </c>
      <c r="AP36" s="45">
        <v>1191.3000000000002</v>
      </c>
      <c r="AQ36" s="44">
        <f>'[1]kpot total'!AU36*[1]parameter!$G$25</f>
        <v>2046.0000000000002</v>
      </c>
      <c r="AR36" s="44">
        <v>2059.2000000000003</v>
      </c>
      <c r="AS36" s="46">
        <f>+A36</f>
        <v>28</v>
      </c>
      <c r="AT36" s="47" t="str">
        <f>+[1]kpop!C36</f>
        <v>Kota Pematang Siantar</v>
      </c>
      <c r="AU36" s="48">
        <v>35161.664400000001</v>
      </c>
      <c r="AV36" s="48">
        <v>32338</v>
      </c>
      <c r="AW36" s="48">
        <v>32369.292000000001</v>
      </c>
      <c r="AX36" s="48">
        <f>[1]kpop!AB36*[1]parameter!$J$19/100*[1]parameter!$H$19</f>
        <v>0</v>
      </c>
      <c r="AY36" s="48">
        <f>[1]kpop!AC36*[1]parameter!$J$19/100*[1]parameter!$H$19</f>
        <v>0</v>
      </c>
      <c r="AZ36" s="48">
        <v>0</v>
      </c>
      <c r="BA36" s="48">
        <f>[1]kpop!AH36*[1]parameter!$J$21/100*[1]parameter!$H$21</f>
        <v>18552.78</v>
      </c>
      <c r="BB36" s="48">
        <f>[1]kpop!AI36*[1]parameter!$J$21/100*[1]parameter!$H$21</f>
        <v>28188.720000000001</v>
      </c>
      <c r="BC36" s="48">
        <v>27704.526000000002</v>
      </c>
      <c r="BD36" s="48">
        <f>[1]kpop!AN36*[1]parameter!$J$23/100*[1]parameter!$H$23</f>
        <v>8722.02</v>
      </c>
      <c r="BE36" s="48">
        <f>[1]kpop!AO36*[1]parameter!$J$23/100*[1]parameter!$H$23</f>
        <v>9632.3700000000008</v>
      </c>
      <c r="BF36" s="48">
        <v>8557.2900000000009</v>
      </c>
      <c r="BG36" s="48">
        <f>[1]kpop!AT36*[1]parameter!$J$25/100*[1]parameter!$H$25</f>
        <v>9909.4500000000007</v>
      </c>
      <c r="BH36" s="48">
        <f>[1]kpop!AU36*[1]parameter!$J$25/100*[1]parameter!$H$25</f>
        <v>17019</v>
      </c>
      <c r="BI36" s="48">
        <v>17128.8</v>
      </c>
      <c r="BJ36" s="49">
        <f t="shared" si="1"/>
        <v>72345.914399999994</v>
      </c>
      <c r="BK36" s="49">
        <f t="shared" si="1"/>
        <v>87178.09</v>
      </c>
      <c r="BL36" s="50">
        <f t="shared" si="1"/>
        <v>85759.90800000001</v>
      </c>
      <c r="BM36" s="51">
        <f>+A36</f>
        <v>28</v>
      </c>
      <c r="BN36" s="47" t="str">
        <f>+[1]kpop!C36</f>
        <v>Kota Pematang Siantar</v>
      </c>
      <c r="BO36" s="45">
        <v>10800</v>
      </c>
      <c r="BP36" s="48">
        <f>[1]kpop!H36*[1]parameter!$J$12/100*[1]parameter!$I$12</f>
        <v>10800</v>
      </c>
      <c r="BQ36" s="52">
        <v>9360</v>
      </c>
    </row>
    <row r="37" spans="1:69" ht="34.799999999999997" customHeight="1" x14ac:dyDescent="0.25">
      <c r="A37" s="41">
        <f>+[1]kpop!B37</f>
        <v>29</v>
      </c>
      <c r="B37" s="42" t="str">
        <f>+[1]kpop!C37</f>
        <v>Kota Tebing Tinggi</v>
      </c>
      <c r="C37" s="43">
        <v>107026.11850000001</v>
      </c>
      <c r="D37" s="44">
        <f>('[1]kpot total'!E37)*[1]parameter!$G$11+('[1]kpot total'!H37)*[1]parameter!$G$12</f>
        <v>104978.66232</v>
      </c>
      <c r="E37" s="44">
        <v>77353.658999999985</v>
      </c>
      <c r="F37" s="45">
        <v>30274.568320068029</v>
      </c>
      <c r="G37" s="44">
        <f>('[1]kpot total'!K37)*[1]parameter!$G$13</f>
        <v>23199.532800000001</v>
      </c>
      <c r="H37" s="44">
        <v>2899.9416000000001</v>
      </c>
      <c r="I37" s="45">
        <v>127478.76476999999</v>
      </c>
      <c r="J37" s="44">
        <f>('[1]kpot total'!N37)*[1]parameter!$G$14</f>
        <v>112609.14993</v>
      </c>
      <c r="K37" s="44">
        <v>12279.51045</v>
      </c>
      <c r="L37" s="45">
        <v>167895.12880000001</v>
      </c>
      <c r="M37" s="44">
        <f>('[1]kpot total'!Q37)*[1]parameter!$G$15</f>
        <v>10161.7943</v>
      </c>
      <c r="N37" s="44">
        <v>6075.8509000000004</v>
      </c>
      <c r="O37" s="45">
        <v>168256.97667914076</v>
      </c>
      <c r="P37" s="44">
        <f>('[1]kpot total'!T37)*[1]parameter!$G$16</f>
        <v>258866.38316</v>
      </c>
      <c r="Q37" s="44">
        <v>275359.90327999997</v>
      </c>
      <c r="R37" s="45">
        <v>0</v>
      </c>
      <c r="S37" s="44">
        <f>('[1]kpot total'!W37)*[1]parameter!$G$17</f>
        <v>0</v>
      </c>
      <c r="T37" s="44">
        <v>0</v>
      </c>
      <c r="U37" s="45">
        <v>83037.558239999998</v>
      </c>
      <c r="V37" s="44">
        <f>'[1]kpot total'!Z37*[1]parameter!$G$18</f>
        <v>90154.216151999994</v>
      </c>
      <c r="W37" s="44">
        <f>'[2]kpot total'!Z37*[2]parameter!$G$18</f>
        <v>58881.716711999994</v>
      </c>
      <c r="X37" s="45">
        <v>0</v>
      </c>
      <c r="Y37" s="44">
        <f>'[1]kpot total'!AC37*[1]parameter!$G$19</f>
        <v>0</v>
      </c>
      <c r="Z37" s="44">
        <f>'[2]kpot total'!AC37*[2]parameter!$G$19</f>
        <v>0</v>
      </c>
      <c r="AA37" s="45">
        <v>140124.5284824</v>
      </c>
      <c r="AB37" s="44">
        <f>'[1]kpot total'!AF37*[1]parameter!$G$20</f>
        <v>152494.25532264001</v>
      </c>
      <c r="AC37" s="44">
        <v>129627.50929127997</v>
      </c>
      <c r="AD37" s="45">
        <v>10531.411123999998</v>
      </c>
      <c r="AE37" s="44">
        <f>'[1]kpot total'!AI37*[1]parameter!$G$21</f>
        <v>11394.641544</v>
      </c>
      <c r="AF37" s="44">
        <v>9105.3544701600003</v>
      </c>
      <c r="AG37" s="45">
        <v>0</v>
      </c>
      <c r="AH37" s="44">
        <f>'[1]kpot total'!AL37*[1]parameter!$G$22</f>
        <v>0</v>
      </c>
      <c r="AI37" s="44">
        <v>0</v>
      </c>
      <c r="AJ37" s="45">
        <v>6666</v>
      </c>
      <c r="AK37" s="44">
        <f>'[1]kpot total'!AO37*[1]parameter!$G$23</f>
        <v>7260</v>
      </c>
      <c r="AL37" s="44">
        <v>1100</v>
      </c>
      <c r="AM37" s="45">
        <v>0</v>
      </c>
      <c r="AN37" s="44">
        <f>'[1]kpot total'!AR37*[1]parameter!$G$24</f>
        <v>0</v>
      </c>
      <c r="AO37" s="44">
        <v>0</v>
      </c>
      <c r="AP37" s="45">
        <v>0</v>
      </c>
      <c r="AQ37" s="44">
        <f>'[1]kpot total'!AU37*[1]parameter!$G$25</f>
        <v>0</v>
      </c>
      <c r="AR37" s="44">
        <v>0</v>
      </c>
      <c r="AS37" s="46">
        <f>+A37</f>
        <v>29</v>
      </c>
      <c r="AT37" s="47" t="str">
        <f>+[1]kpop!C37</f>
        <v>Kota Tebing Tinggi</v>
      </c>
      <c r="AU37" s="48">
        <v>57220.344000000005</v>
      </c>
      <c r="AV37" s="48">
        <v>62124</v>
      </c>
      <c r="AW37" s="48">
        <v>40574.797200000001</v>
      </c>
      <c r="AX37" s="48">
        <f>[1]kpop!AB37*[1]parameter!$J$19/100*[1]parameter!$H$19</f>
        <v>0</v>
      </c>
      <c r="AY37" s="48">
        <f>[1]kpop!AC37*[1]parameter!$J$19/100*[1]parameter!$H$19</f>
        <v>0</v>
      </c>
      <c r="AZ37" s="48">
        <v>0</v>
      </c>
      <c r="BA37" s="48">
        <f>[1]kpop!AH37*[1]parameter!$J$21/100*[1]parameter!$H$21</f>
        <v>58486.8</v>
      </c>
      <c r="BB37" s="48">
        <f>[1]kpop!AI37*[1]parameter!$J$21/100*[1]parameter!$H$21</f>
        <v>63280.800000000003</v>
      </c>
      <c r="BC37" s="48">
        <v>50567.112000000001</v>
      </c>
      <c r="BD37" s="48">
        <f>[1]kpop!AN37*[1]parameter!$J$23/100*[1]parameter!$H$23</f>
        <v>52540.200000000004</v>
      </c>
      <c r="BE37" s="48">
        <f>[1]kpop!AO37*[1]parameter!$J$23/100*[1]parameter!$H$23</f>
        <v>57222</v>
      </c>
      <c r="BF37" s="48">
        <v>8670</v>
      </c>
      <c r="BG37" s="48">
        <f>[1]kpop!AT37*[1]parameter!$J$25/100*[1]parameter!$H$25</f>
        <v>0</v>
      </c>
      <c r="BH37" s="48">
        <f>[1]kpop!AU37*[1]parameter!$J$25/100*[1]parameter!$H$25</f>
        <v>0</v>
      </c>
      <c r="BI37" s="48">
        <v>0</v>
      </c>
      <c r="BJ37" s="49">
        <f t="shared" si="1"/>
        <v>168247.34400000001</v>
      </c>
      <c r="BK37" s="49">
        <f t="shared" si="1"/>
        <v>182626.8</v>
      </c>
      <c r="BL37" s="50">
        <f t="shared" si="1"/>
        <v>99811.909199999995</v>
      </c>
      <c r="BM37" s="51">
        <f>+A37</f>
        <v>29</v>
      </c>
      <c r="BN37" s="47" t="str">
        <f>+[1]kpop!C37</f>
        <v>Kota Tebing Tinggi</v>
      </c>
      <c r="BO37" s="45">
        <v>44640</v>
      </c>
      <c r="BP37" s="48">
        <f>[1]kpop!H37*[1]parameter!$J$12/100*[1]parameter!$I$12</f>
        <v>46080</v>
      </c>
      <c r="BQ37" s="52">
        <v>47520</v>
      </c>
    </row>
    <row r="38" spans="1:69" ht="34.799999999999997" customHeight="1" x14ac:dyDescent="0.25">
      <c r="A38" s="41">
        <f>+[1]kpop!B38</f>
        <v>30</v>
      </c>
      <c r="B38" s="42" t="str">
        <f>+[1]kpop!C38</f>
        <v>Kota Medan</v>
      </c>
      <c r="C38" s="43">
        <v>5884389.0613200003</v>
      </c>
      <c r="D38" s="44">
        <f>('[1]kpot total'!E38)*[1]parameter!$G$11+('[1]kpot total'!H38)*[1]parameter!$G$12</f>
        <v>4382300.7547200006</v>
      </c>
      <c r="E38" s="44">
        <v>890470.03949999996</v>
      </c>
      <c r="F38" s="45">
        <v>91096.181848245818</v>
      </c>
      <c r="G38" s="44">
        <f>('[1]kpot total'!K38)*[1]parameter!$G$13</f>
        <v>77911.764320000002</v>
      </c>
      <c r="H38" s="44">
        <v>12373.08416</v>
      </c>
      <c r="I38" s="45">
        <v>170691.90536999999</v>
      </c>
      <c r="J38" s="44">
        <f>('[1]kpot total'!N38)*[1]parameter!$G$14</f>
        <v>180851.01947999999</v>
      </c>
      <c r="K38" s="44">
        <v>113736.44925000001</v>
      </c>
      <c r="L38" s="45">
        <v>174382.22725</v>
      </c>
      <c r="M38" s="44">
        <f>('[1]kpot total'!Q38)*[1]parameter!$G$15</f>
        <v>137011.76439999999</v>
      </c>
      <c r="N38" s="44">
        <v>0</v>
      </c>
      <c r="O38" s="45">
        <v>433061.65056080226</v>
      </c>
      <c r="P38" s="44">
        <f>('[1]kpot total'!T38)*[1]parameter!$G$16</f>
        <v>4147242.9952799999</v>
      </c>
      <c r="Q38" s="44">
        <v>4561920.5046800002</v>
      </c>
      <c r="R38" s="45">
        <v>0</v>
      </c>
      <c r="S38" s="44">
        <f>('[1]kpot total'!W38)*[1]parameter!$G$17</f>
        <v>0</v>
      </c>
      <c r="T38" s="44">
        <v>0</v>
      </c>
      <c r="U38" s="45">
        <v>88434.643751999989</v>
      </c>
      <c r="V38" s="44">
        <f>'[1]kpot total'!Z38*[1]parameter!$G$18</f>
        <v>92305.460520000008</v>
      </c>
      <c r="W38" s="44">
        <f>'[2]kpot total'!Z38*[2]parameter!$G$18</f>
        <v>102561.22749600001</v>
      </c>
      <c r="X38" s="45">
        <v>43720.973999999995</v>
      </c>
      <c r="Y38" s="44">
        <f>'[1]kpot total'!AC38*[1]parameter!$G$19</f>
        <v>28559.6685</v>
      </c>
      <c r="Z38" s="44">
        <f>'[2]kpot total'!AC38*[2]parameter!$G$19</f>
        <v>31732.965</v>
      </c>
      <c r="AA38" s="45">
        <v>14784.534071999999</v>
      </c>
      <c r="AB38" s="44">
        <f>'[1]kpot total'!AF38*[1]parameter!$G$20</f>
        <v>9609.9471467999992</v>
      </c>
      <c r="AC38" s="44">
        <v>10677.719051999999</v>
      </c>
      <c r="AD38" s="45">
        <v>61984.260308100005</v>
      </c>
      <c r="AE38" s="44">
        <f>'[1]kpot total'!AI38*[1]parameter!$G$21</f>
        <v>32561.914672819999</v>
      </c>
      <c r="AF38" s="44">
        <v>36179.713363040006</v>
      </c>
      <c r="AG38" s="45">
        <v>41.25</v>
      </c>
      <c r="AH38" s="44">
        <f>'[1]kpot total'!AL38*[1]parameter!$G$22</f>
        <v>34.21875</v>
      </c>
      <c r="AI38" s="44">
        <v>37.96875</v>
      </c>
      <c r="AJ38" s="45">
        <v>2569.6</v>
      </c>
      <c r="AK38" s="44">
        <f>'[1]kpot total'!AO38*[1]parameter!$G$23</f>
        <v>0</v>
      </c>
      <c r="AL38" s="44">
        <v>0</v>
      </c>
      <c r="AM38" s="45">
        <v>17.875</v>
      </c>
      <c r="AN38" s="44">
        <f>'[1]kpot total'!AR38*[1]parameter!$G$24</f>
        <v>706.2</v>
      </c>
      <c r="AO38" s="44">
        <v>784.57500000000005</v>
      </c>
      <c r="AP38" s="45">
        <v>8442.7200000000012</v>
      </c>
      <c r="AQ38" s="44">
        <f>'[1]kpot total'!AU38*[1]parameter!$G$25</f>
        <v>4374.4800000000005</v>
      </c>
      <c r="AR38" s="44">
        <v>4860.9000000000005</v>
      </c>
      <c r="AS38" s="46">
        <f>+A38</f>
        <v>30</v>
      </c>
      <c r="AT38" s="47" t="str">
        <f>+[1]kpop!C38</f>
        <v>Kota Medan</v>
      </c>
      <c r="AU38" s="48">
        <v>60939.421200000004</v>
      </c>
      <c r="AV38" s="48">
        <v>63607</v>
      </c>
      <c r="AW38" s="48">
        <v>70673.907600000006</v>
      </c>
      <c r="AX38" s="48">
        <f>[1]kpop!AB38*[1]parameter!$J$19/100*[1]parameter!$H$19</f>
        <v>555520</v>
      </c>
      <c r="AY38" s="48">
        <f>[1]kpop!AC38*[1]parameter!$J$19/100*[1]parameter!$H$19</f>
        <v>362880</v>
      </c>
      <c r="AZ38" s="48">
        <v>403200</v>
      </c>
      <c r="BA38" s="48">
        <f>[1]kpop!AH38*[1]parameter!$J$21/100*[1]parameter!$H$21</f>
        <v>344233.17</v>
      </c>
      <c r="BB38" s="48">
        <f>[1]kpop!AI38*[1]parameter!$J$21/100*[1]parameter!$H$21</f>
        <v>180834.47399999999</v>
      </c>
      <c r="BC38" s="48">
        <v>200926.128</v>
      </c>
      <c r="BD38" s="48">
        <f>[1]kpop!AN38*[1]parameter!$J$23/100*[1]parameter!$H$23</f>
        <v>20253.120000000003</v>
      </c>
      <c r="BE38" s="48">
        <f>[1]kpop!AO38*[1]parameter!$J$23/100*[1]parameter!$H$23</f>
        <v>0</v>
      </c>
      <c r="BF38" s="48">
        <v>0</v>
      </c>
      <c r="BG38" s="48">
        <f>[1]kpop!AT38*[1]parameter!$J$25/100*[1]parameter!$H$25</f>
        <v>70228.08</v>
      </c>
      <c r="BH38" s="48">
        <f>[1]kpop!AU38*[1]parameter!$J$25/100*[1]parameter!$H$25</f>
        <v>36387.72</v>
      </c>
      <c r="BI38" s="48">
        <v>40433.85</v>
      </c>
      <c r="BJ38" s="49">
        <f t="shared" si="1"/>
        <v>1051173.7911999999</v>
      </c>
      <c r="BK38" s="49">
        <f t="shared" si="1"/>
        <v>643709.1939999999</v>
      </c>
      <c r="BL38" s="50">
        <f t="shared" si="1"/>
        <v>715233.88560000004</v>
      </c>
      <c r="BM38" s="51">
        <f>+A38</f>
        <v>30</v>
      </c>
      <c r="BN38" s="47" t="str">
        <f>+[1]kpop!C38</f>
        <v>Kota Medan</v>
      </c>
      <c r="BO38" s="45">
        <v>192240</v>
      </c>
      <c r="BP38" s="48">
        <f>[1]kpop!H38*[1]parameter!$J$12/100*[1]parameter!$I$12</f>
        <v>197280</v>
      </c>
      <c r="BQ38" s="52">
        <v>218880</v>
      </c>
    </row>
    <row r="39" spans="1:69" ht="34.799999999999997" customHeight="1" x14ac:dyDescent="0.25">
      <c r="A39" s="41">
        <f>+[1]kpop!B39</f>
        <v>31</v>
      </c>
      <c r="B39" s="42" t="str">
        <f>+[1]kpop!C39</f>
        <v>Kota Binjai</v>
      </c>
      <c r="C39" s="43">
        <v>1107115.3962400001</v>
      </c>
      <c r="D39" s="44">
        <f>('[1]kpot total'!E39)*[1]parameter!$G$11+('[1]kpot total'!H39)*[1]parameter!$G$12</f>
        <v>883570.40786000004</v>
      </c>
      <c r="E39" s="44">
        <v>387671.25599999994</v>
      </c>
      <c r="F39" s="45">
        <v>70876.248731579704</v>
      </c>
      <c r="G39" s="44">
        <f>('[1]kpot total'!K39)*[1]parameter!$G$13</f>
        <v>32286.016480000002</v>
      </c>
      <c r="H39" s="44">
        <v>0</v>
      </c>
      <c r="I39" s="45">
        <v>37464.856360365367</v>
      </c>
      <c r="J39" s="44">
        <f>('[1]kpot total'!N39)*[1]parameter!$G$14</f>
        <v>37724.266530000001</v>
      </c>
      <c r="K39" s="44">
        <v>9582.0442199999998</v>
      </c>
      <c r="L39" s="45">
        <v>37343.93075</v>
      </c>
      <c r="M39" s="44">
        <f>('[1]kpot total'!Q39)*[1]parameter!$G$15</f>
        <v>13969.15065</v>
      </c>
      <c r="N39" s="44">
        <v>15826.397649999999</v>
      </c>
      <c r="O39" s="45">
        <v>204666.97096647479</v>
      </c>
      <c r="P39" s="44">
        <f>('[1]kpot total'!T39)*[1]parameter!$G$16</f>
        <v>333847.56328</v>
      </c>
      <c r="Q39" s="44">
        <v>338643.5514</v>
      </c>
      <c r="R39" s="45">
        <v>0</v>
      </c>
      <c r="S39" s="44">
        <f>('[1]kpot total'!W39)*[1]parameter!$G$17</f>
        <v>0</v>
      </c>
      <c r="T39" s="44">
        <v>0</v>
      </c>
      <c r="U39" s="45">
        <v>131087.154744</v>
      </c>
      <c r="V39" s="44">
        <f>'[1]kpot total'!Z39*[1]parameter!$G$18</f>
        <v>162723.72916799999</v>
      </c>
      <c r="W39" s="44">
        <f>'[2]kpot total'!Z39*[2]parameter!$G$18</f>
        <v>171276.52651199998</v>
      </c>
      <c r="X39" s="45">
        <v>709671.09302100004</v>
      </c>
      <c r="Y39" s="44">
        <f>'[1]kpot total'!AC39*[1]parameter!$G$19</f>
        <v>694046.48623200005</v>
      </c>
      <c r="Z39" s="44">
        <f>'[2]kpot total'!AC39*[2]parameter!$G$19</f>
        <v>707762.17888200015</v>
      </c>
      <c r="AA39" s="45">
        <v>302705.12149415998</v>
      </c>
      <c r="AB39" s="44">
        <f>'[1]kpot total'!AF39*[1]parameter!$G$20</f>
        <v>313817.34157527593</v>
      </c>
      <c r="AC39" s="44">
        <v>338674.25016532798</v>
      </c>
      <c r="AD39" s="45">
        <v>11870.28150542</v>
      </c>
      <c r="AE39" s="44">
        <f>'[1]kpot total'!AI39*[1]parameter!$G$21</f>
        <v>21970.940649840002</v>
      </c>
      <c r="AF39" s="44">
        <v>18876.259594140003</v>
      </c>
      <c r="AG39" s="45">
        <v>373.125</v>
      </c>
      <c r="AH39" s="44">
        <f>'[1]kpot total'!AL39*[1]parameter!$G$22</f>
        <v>1073.4375</v>
      </c>
      <c r="AI39" s="44">
        <v>1136.71875</v>
      </c>
      <c r="AJ39" s="45">
        <v>2172.7199999999998</v>
      </c>
      <c r="AK39" s="44">
        <f>'[1]kpot total'!AO39*[1]parameter!$G$23</f>
        <v>5507.7</v>
      </c>
      <c r="AL39" s="44">
        <v>7689.22</v>
      </c>
      <c r="AM39" s="45">
        <v>238.42500000000001</v>
      </c>
      <c r="AN39" s="44">
        <f>'[1]kpot total'!AR39*[1]parameter!$G$24</f>
        <v>160.875</v>
      </c>
      <c r="AO39" s="44">
        <v>219.17500000000001</v>
      </c>
      <c r="AP39" s="45">
        <v>4973.1000000000004</v>
      </c>
      <c r="AQ39" s="44">
        <f>'[1]kpot total'!AU39*[1]parameter!$G$25</f>
        <v>5310.3600000000006</v>
      </c>
      <c r="AR39" s="44">
        <v>5751.9000000000005</v>
      </c>
      <c r="AS39" s="46">
        <f>+A39</f>
        <v>31</v>
      </c>
      <c r="AT39" s="47" t="str">
        <f>+[1]kpop!C39</f>
        <v>Kota Binjai</v>
      </c>
      <c r="AU39" s="48">
        <v>90330.8364</v>
      </c>
      <c r="AV39" s="48">
        <v>112131</v>
      </c>
      <c r="AW39" s="48">
        <v>118024.92720000001</v>
      </c>
      <c r="AX39" s="48">
        <f>[1]kpop!AB39*[1]parameter!$J$19/100*[1]parameter!$H$19</f>
        <v>9017102.0800000001</v>
      </c>
      <c r="AY39" s="48">
        <f>[1]kpop!AC39*[1]parameter!$J$19/100*[1]parameter!$H$19</f>
        <v>8818575.3599999994</v>
      </c>
      <c r="AZ39" s="48">
        <v>8992847.3599999994</v>
      </c>
      <c r="BA39" s="48">
        <f>[1]kpop!AH39*[1]parameter!$J$21/100*[1]parameter!$H$21</f>
        <v>65922.294000000009</v>
      </c>
      <c r="BB39" s="48">
        <f>[1]kpop!AI39*[1]parameter!$J$21/100*[1]parameter!$H$21</f>
        <v>122016.88800000001</v>
      </c>
      <c r="BC39" s="48">
        <v>104830.39800000002</v>
      </c>
      <c r="BD39" s="48">
        <f>[1]kpop!AN39*[1]parameter!$J$23/100*[1]parameter!$H$23</f>
        <v>17124.984</v>
      </c>
      <c r="BE39" s="48">
        <f>[1]kpop!AO39*[1]parameter!$J$23/100*[1]parameter!$H$23</f>
        <v>43410.69</v>
      </c>
      <c r="BF39" s="48">
        <v>60605.034</v>
      </c>
      <c r="BG39" s="48">
        <f>[1]kpop!AT39*[1]parameter!$J$25/100*[1]parameter!$H$25</f>
        <v>41367.15</v>
      </c>
      <c r="BH39" s="48">
        <f>[1]kpop!AU39*[1]parameter!$J$25/100*[1]parameter!$H$25</f>
        <v>44172.540000000008</v>
      </c>
      <c r="BI39" s="48">
        <v>47845.35</v>
      </c>
      <c r="BJ39" s="49">
        <f t="shared" si="1"/>
        <v>9231847.3443999998</v>
      </c>
      <c r="BK39" s="49">
        <f t="shared" si="1"/>
        <v>9140306.4779999983</v>
      </c>
      <c r="BL39" s="50">
        <f t="shared" si="1"/>
        <v>9324153.0691999998</v>
      </c>
      <c r="BM39" s="51">
        <f>+A39</f>
        <v>31</v>
      </c>
      <c r="BN39" s="47" t="str">
        <f>+[1]kpop!C39</f>
        <v>Kota Binjai</v>
      </c>
      <c r="BO39" s="45">
        <v>20160</v>
      </c>
      <c r="BP39" s="48">
        <f>[1]kpop!H39*[1]parameter!$J$12/100*[1]parameter!$I$12</f>
        <v>25200</v>
      </c>
      <c r="BQ39" s="52">
        <v>23760</v>
      </c>
    </row>
    <row r="40" spans="1:69" ht="34.799999999999997" customHeight="1" x14ac:dyDescent="0.25">
      <c r="A40" s="41">
        <f>+[1]kpop!B40</f>
        <v>32</v>
      </c>
      <c r="B40" s="42" t="str">
        <f>+[1]kpop!C40</f>
        <v>Kota Padangsidimpuan</v>
      </c>
      <c r="C40" s="43">
        <v>875752.84790000005</v>
      </c>
      <c r="D40" s="44">
        <f>('[1]kpot total'!E40)*[1]parameter!$G$11+('[1]kpot total'!H40)*[1]parameter!$G$12</f>
        <v>578249.63714000001</v>
      </c>
      <c r="E40" s="44">
        <v>210389.91299999997</v>
      </c>
      <c r="F40" s="45">
        <v>926401.75740873744</v>
      </c>
      <c r="G40" s="44">
        <f>('[1]kpot total'!K40)*[1]parameter!$G$13</f>
        <v>826483.35600000003</v>
      </c>
      <c r="H40" s="44">
        <v>107104.50976</v>
      </c>
      <c r="I40" s="45">
        <v>3241.7332873226196</v>
      </c>
      <c r="J40" s="44">
        <f>('[1]kpot total'!N40)*[1]parameter!$G$14</f>
        <v>34288.68765</v>
      </c>
      <c r="K40" s="44">
        <v>50728.469400000002</v>
      </c>
      <c r="L40" s="45">
        <v>1684.4190071789228</v>
      </c>
      <c r="M40" s="44">
        <f>('[1]kpot total'!Q40)*[1]parameter!$G$15</f>
        <v>0</v>
      </c>
      <c r="N40" s="44">
        <v>0</v>
      </c>
      <c r="O40" s="45">
        <v>0</v>
      </c>
      <c r="P40" s="44">
        <f>('[1]kpot total'!T40)*[1]parameter!$G$16</f>
        <v>0</v>
      </c>
      <c r="Q40" s="44">
        <v>0</v>
      </c>
      <c r="R40" s="45">
        <v>0</v>
      </c>
      <c r="S40" s="44">
        <f>('[1]kpot total'!W40)*[1]parameter!$G$17</f>
        <v>0</v>
      </c>
      <c r="T40" s="44">
        <v>0</v>
      </c>
      <c r="U40" s="45">
        <v>83013.84</v>
      </c>
      <c r="V40" s="44">
        <f>'[1]kpot total'!Z40*[1]parameter!$G$18</f>
        <v>10113.457536</v>
      </c>
      <c r="W40" s="44">
        <f>'[2]kpot total'!Z40*[2]parameter!$G$18</f>
        <v>40723.032167999998</v>
      </c>
      <c r="X40" s="45">
        <v>0</v>
      </c>
      <c r="Y40" s="44">
        <f>'[1]kpot total'!AC40*[1]parameter!$G$19</f>
        <v>423.1062</v>
      </c>
      <c r="Z40" s="44">
        <f>'[2]kpot total'!AC40*[2]parameter!$G$19</f>
        <v>1022.50665</v>
      </c>
      <c r="AA40" s="45">
        <v>65709.04032</v>
      </c>
      <c r="AB40" s="44">
        <f>'[1]kpot total'!AF40*[1]parameter!$G$20</f>
        <v>56527.023298283995</v>
      </c>
      <c r="AC40" s="44">
        <v>128132.62862399998</v>
      </c>
      <c r="AD40" s="45">
        <v>6474.2281499999999</v>
      </c>
      <c r="AE40" s="44">
        <f>'[1]kpot total'!AI40*[1]parameter!$G$21</f>
        <v>2518.0431351399998</v>
      </c>
      <c r="AF40" s="44">
        <v>2025.1385653200002</v>
      </c>
      <c r="AG40" s="45">
        <v>267.1875</v>
      </c>
      <c r="AH40" s="44">
        <f>'[1]kpot total'!AL40*[1]parameter!$G$22</f>
        <v>0</v>
      </c>
      <c r="AI40" s="44">
        <v>0</v>
      </c>
      <c r="AJ40" s="45">
        <v>264</v>
      </c>
      <c r="AK40" s="44">
        <f>'[1]kpot total'!AO40*[1]parameter!$G$23</f>
        <v>330</v>
      </c>
      <c r="AL40" s="44">
        <v>301.83999999999997</v>
      </c>
      <c r="AM40" s="45">
        <v>172.15</v>
      </c>
      <c r="AN40" s="44">
        <f>'[1]kpot total'!AR40*[1]parameter!$G$24</f>
        <v>0</v>
      </c>
      <c r="AO40" s="44">
        <v>0</v>
      </c>
      <c r="AP40" s="45">
        <v>1310.1000000000001</v>
      </c>
      <c r="AQ40" s="44">
        <f>'[1]kpot total'!AU40*[1]parameter!$G$25</f>
        <v>0</v>
      </c>
      <c r="AR40" s="44">
        <v>0</v>
      </c>
      <c r="AS40" s="46">
        <f>+A40</f>
        <v>32</v>
      </c>
      <c r="AT40" s="47" t="str">
        <f>+[1]kpop!C40</f>
        <v>Kota Padangsidimpuan</v>
      </c>
      <c r="AU40" s="48">
        <v>57204</v>
      </c>
      <c r="AV40" s="48">
        <v>6969</v>
      </c>
      <c r="AW40" s="48">
        <v>28061.830800000003</v>
      </c>
      <c r="AX40" s="48">
        <f>[1]kpop!AB40*[1]parameter!$J$19/100*[1]parameter!$H$19</f>
        <v>0</v>
      </c>
      <c r="AY40" s="48">
        <f>[1]kpop!AC40*[1]parameter!$J$19/100*[1]parameter!$H$19</f>
        <v>5376</v>
      </c>
      <c r="AZ40" s="48">
        <v>12992</v>
      </c>
      <c r="BA40" s="48">
        <f>[1]kpop!AH40*[1]parameter!$J$21/100*[1]parameter!$H$21</f>
        <v>35955</v>
      </c>
      <c r="BB40" s="48">
        <f>[1]kpop!AI40*[1]parameter!$J$21/100*[1]parameter!$H$21</f>
        <v>13984.098</v>
      </c>
      <c r="BC40" s="48">
        <v>11246.724</v>
      </c>
      <c r="BD40" s="48">
        <f>[1]kpop!AN40*[1]parameter!$J$23/100*[1]parameter!$H$23</f>
        <v>2080.8000000000002</v>
      </c>
      <c r="BE40" s="48">
        <f>[1]kpop!AO40*[1]parameter!$J$23/100*[1]parameter!$H$23</f>
        <v>2601</v>
      </c>
      <c r="BF40" s="48">
        <v>2379.0480000000002</v>
      </c>
      <c r="BG40" s="48">
        <f>[1]kpop!AT40*[1]parameter!$J$25/100*[1]parameter!$H$25</f>
        <v>10897.65</v>
      </c>
      <c r="BH40" s="48">
        <f>[1]kpop!AU40*[1]parameter!$J$25/100*[1]parameter!$H$25</f>
        <v>0</v>
      </c>
      <c r="BI40" s="48">
        <v>0</v>
      </c>
      <c r="BJ40" s="49">
        <f t="shared" si="1"/>
        <v>106137.45</v>
      </c>
      <c r="BK40" s="49">
        <f t="shared" si="1"/>
        <v>28930.097999999998</v>
      </c>
      <c r="BL40" s="50">
        <f t="shared" si="1"/>
        <v>54679.602800000008</v>
      </c>
      <c r="BM40" s="51">
        <f>+A40</f>
        <v>32</v>
      </c>
      <c r="BN40" s="47" t="str">
        <f>+[1]kpop!C40</f>
        <v>Kota Padangsidimpuan</v>
      </c>
      <c r="BO40" s="45">
        <v>10080</v>
      </c>
      <c r="BP40" s="48">
        <f>[1]kpop!H40*[1]parameter!$J$12/100*[1]parameter!$I$12</f>
        <v>12960</v>
      </c>
      <c r="BQ40" s="52">
        <v>9360</v>
      </c>
    </row>
    <row r="41" spans="1:69" ht="34.799999999999997" customHeight="1" x14ac:dyDescent="0.25">
      <c r="A41" s="41">
        <f>+[1]kpop!B41</f>
        <v>33</v>
      </c>
      <c r="B41" s="42" t="str">
        <f>+[1]kpop!C41</f>
        <v>Kota Gunungsitoli</v>
      </c>
      <c r="C41" s="43">
        <v>8003.6923400000005</v>
      </c>
      <c r="D41" s="44">
        <f>('[1]kpot total'!E41)*[1]parameter!$G$11+('[1]kpot total'!H41)*[1]parameter!$G$12</f>
        <v>14332.19326</v>
      </c>
      <c r="E41" s="44">
        <v>13092.934499999999</v>
      </c>
      <c r="F41" s="45">
        <v>22521.487788032002</v>
      </c>
      <c r="G41" s="44">
        <f>('[1]kpot total'!K41)*[1]parameter!$G$13</f>
        <v>19719.602880000002</v>
      </c>
      <c r="H41" s="44">
        <v>11793.09584</v>
      </c>
      <c r="I41" s="45">
        <v>10413.828787065762</v>
      </c>
      <c r="J41" s="44">
        <f>('[1]kpot total'!N41)*[1]parameter!$G$14</f>
        <v>1878.8322000000001</v>
      </c>
      <c r="K41" s="44">
        <v>1999.61427</v>
      </c>
      <c r="L41" s="45">
        <v>0</v>
      </c>
      <c r="M41" s="44">
        <f>('[1]kpot total'!Q41)*[1]parameter!$G$15</f>
        <v>0</v>
      </c>
      <c r="N41" s="44">
        <v>0</v>
      </c>
      <c r="O41" s="45">
        <v>1649995.37626</v>
      </c>
      <c r="P41" s="44">
        <f>('[1]kpot total'!T41)*[1]parameter!$G$16</f>
        <v>853919.83600000001</v>
      </c>
      <c r="Q41" s="44">
        <v>871700.08464000002</v>
      </c>
      <c r="R41" s="45">
        <v>0</v>
      </c>
      <c r="S41" s="44">
        <f>('[1]kpot total'!W41)*[1]parameter!$G$17</f>
        <v>0</v>
      </c>
      <c r="T41" s="44">
        <v>0</v>
      </c>
      <c r="U41" s="45">
        <v>165393.21708</v>
      </c>
      <c r="V41" s="44">
        <f>'[1]kpot total'!Z41*[1]parameter!$G$18</f>
        <v>165393.21708</v>
      </c>
      <c r="W41" s="44">
        <f>'[2]kpot total'!Z41*[2]parameter!$G$18</f>
        <v>187933.846464</v>
      </c>
      <c r="X41" s="45">
        <v>7642.7083259999999</v>
      </c>
      <c r="Y41" s="44">
        <f>'[1]kpot total'!AC41*[1]parameter!$G$19</f>
        <v>20238.579899999997</v>
      </c>
      <c r="Z41" s="44">
        <f>'[2]kpot total'!AC41*[2]parameter!$G$19</f>
        <v>20810.478447000001</v>
      </c>
      <c r="AA41" s="45">
        <v>78450.023238047987</v>
      </c>
      <c r="AB41" s="44">
        <f>'[1]kpot total'!AF41*[1]parameter!$G$20</f>
        <v>59558.674146047997</v>
      </c>
      <c r="AC41" s="44">
        <v>77331.326826599994</v>
      </c>
      <c r="AD41" s="45">
        <v>1605.6085812000001</v>
      </c>
      <c r="AE41" s="44">
        <f>'[1]kpot total'!AI41*[1]parameter!$G$21</f>
        <v>1605.6085812000001</v>
      </c>
      <c r="AF41" s="44">
        <v>2060.5310125400001</v>
      </c>
      <c r="AG41" s="45">
        <v>14.0625</v>
      </c>
      <c r="AH41" s="44">
        <f>'[1]kpot total'!AL41*[1]parameter!$G$22</f>
        <v>14.0625</v>
      </c>
      <c r="AI41" s="44">
        <v>0</v>
      </c>
      <c r="AJ41" s="45">
        <v>968</v>
      </c>
      <c r="AK41" s="44">
        <f>'[1]kpot total'!AO41*[1]parameter!$G$23</f>
        <v>660</v>
      </c>
      <c r="AL41" s="44">
        <v>0</v>
      </c>
      <c r="AM41" s="45">
        <v>33</v>
      </c>
      <c r="AN41" s="44">
        <f>'[1]kpot total'!AR41*[1]parameter!$G$24</f>
        <v>0</v>
      </c>
      <c r="AO41" s="44">
        <v>0</v>
      </c>
      <c r="AP41" s="45">
        <v>0</v>
      </c>
      <c r="AQ41" s="44">
        <f>'[1]kpot total'!AU41*[1]parameter!$G$25</f>
        <v>0</v>
      </c>
      <c r="AR41" s="44">
        <v>0</v>
      </c>
      <c r="AS41" s="46">
        <f>+A41</f>
        <v>33</v>
      </c>
      <c r="AT41" s="47" t="str">
        <f>+[1]kpop!C41</f>
        <v>Kota Gunungsitoli</v>
      </c>
      <c r="AU41" s="48">
        <v>113970.79800000001</v>
      </c>
      <c r="AV41" s="48">
        <v>113971</v>
      </c>
      <c r="AW41" s="48">
        <v>129503.3184</v>
      </c>
      <c r="AX41" s="48">
        <f>[1]kpop!AB41*[1]parameter!$J$19/100*[1]parameter!$H$19</f>
        <v>97108.48000000001</v>
      </c>
      <c r="AY41" s="48">
        <f>[1]kpop!AC41*[1]parameter!$J$19/100*[1]parameter!$H$19</f>
        <v>257152</v>
      </c>
      <c r="AZ41" s="48">
        <v>264418.56</v>
      </c>
      <c r="BA41" s="48">
        <f>[1]kpop!AH41*[1]parameter!$J$21/100*[1]parameter!$H$21</f>
        <v>8916.84</v>
      </c>
      <c r="BB41" s="48">
        <f>[1]kpop!AI41*[1]parameter!$J$21/100*[1]parameter!$H$21</f>
        <v>8916.84</v>
      </c>
      <c r="BC41" s="48">
        <v>11443.278</v>
      </c>
      <c r="BD41" s="48">
        <f>[1]kpop!AN41*[1]parameter!$J$23/100*[1]parameter!$H$23</f>
        <v>7629.6</v>
      </c>
      <c r="BE41" s="53">
        <f>[1]kpop!AO41*[1]parameter!$J$23/100*[1]parameter!$H$23</f>
        <v>5202</v>
      </c>
      <c r="BF41" s="48">
        <v>0</v>
      </c>
      <c r="BG41" s="48">
        <f>[1]kpop!AT41*[1]parameter!$J$25/100*[1]parameter!$H$25</f>
        <v>0</v>
      </c>
      <c r="BH41" s="48">
        <f>[1]kpop!AU41*[1]parameter!$J$25/100*[1]parameter!$H$25</f>
        <v>0</v>
      </c>
      <c r="BI41" s="48">
        <v>0</v>
      </c>
      <c r="BJ41" s="49">
        <f t="shared" si="1"/>
        <v>227625.71800000002</v>
      </c>
      <c r="BK41" s="49">
        <f t="shared" si="1"/>
        <v>385241.84</v>
      </c>
      <c r="BL41" s="50">
        <f t="shared" si="1"/>
        <v>405365.15639999998</v>
      </c>
      <c r="BM41" s="51">
        <f>+A41</f>
        <v>33</v>
      </c>
      <c r="BN41" s="47" t="str">
        <f>+[1]kpop!C41</f>
        <v>Kota Gunungsitoli</v>
      </c>
      <c r="BO41" s="45">
        <v>0</v>
      </c>
      <c r="BP41" s="48">
        <f>[1]kpop!H41*[1]parameter!$J$12/100*[1]parameter!$I$12</f>
        <v>0</v>
      </c>
      <c r="BQ41" s="52">
        <v>0</v>
      </c>
    </row>
    <row r="42" spans="1:69" ht="34.799999999999997" customHeight="1" x14ac:dyDescent="0.25">
      <c r="A42" s="41">
        <f>+[1]kpop!B42</f>
        <v>34</v>
      </c>
      <c r="B42" s="42">
        <f>+[1]kpop!C42</f>
        <v>0</v>
      </c>
      <c r="C42" s="54"/>
      <c r="D42" s="44">
        <f>('[1]kpot total'!E42)*[1]parameter!$G$11+('[1]kpot total'!H42)*[1]parameter!$G$12</f>
        <v>0</v>
      </c>
      <c r="E42" s="44">
        <f>('[1]kpot total'!F42)*[1]parameter!$G$11+('[1]kpot total'!I42)*[1]parameter!$G$12</f>
        <v>0</v>
      </c>
      <c r="F42" s="54"/>
      <c r="G42" s="44">
        <f>('[1]kpot total'!K42)*[1]parameter!$G$13</f>
        <v>0</v>
      </c>
      <c r="H42" s="44">
        <f>('[1]kpot total'!L42)*[1]parameter!$G$13</f>
        <v>0</v>
      </c>
      <c r="I42" s="54"/>
      <c r="J42" s="44">
        <f>('[1]kpot total'!N42)*[1]parameter!$G$14</f>
        <v>0</v>
      </c>
      <c r="K42" s="44">
        <f>('[1]kpot total'!O42)*[1]parameter!$G$14</f>
        <v>0</v>
      </c>
      <c r="L42" s="54"/>
      <c r="M42" s="44">
        <f>('[1]kpot total'!Q42)*[1]parameter!$G$15</f>
        <v>0</v>
      </c>
      <c r="N42" s="44">
        <f>('[1]kpot total'!R42)*[1]parameter!$G$15</f>
        <v>0</v>
      </c>
      <c r="O42" s="54"/>
      <c r="P42" s="44">
        <f>('[1]kpot total'!T42)*[1]parameter!$G$16</f>
        <v>0</v>
      </c>
      <c r="Q42" s="44">
        <f>('[1]kpot total'!U42)*[1]parameter!$G$16</f>
        <v>0</v>
      </c>
      <c r="R42" s="54"/>
      <c r="S42" s="44">
        <f>('[1]kpot total'!W42)*[1]parameter!$G$17</f>
        <v>0</v>
      </c>
      <c r="T42" s="44">
        <f>('[1]kpot total'!X42)*[1]parameter!$G$17</f>
        <v>0</v>
      </c>
      <c r="U42" s="54"/>
      <c r="V42" s="44">
        <f>'[1]kpot total'!Z42*[1]parameter!$G$18</f>
        <v>0</v>
      </c>
      <c r="W42" s="44">
        <f>'[1]kpot total'!AA42*[1]parameter!$G$18</f>
        <v>0</v>
      </c>
      <c r="X42" s="54"/>
      <c r="Y42" s="44">
        <f>'[1]kpot total'!AC42*[1]parameter!$G$19</f>
        <v>0</v>
      </c>
      <c r="Z42" s="44">
        <f>'[1]kpot total'!AD42*[1]parameter!$G$19</f>
        <v>0</v>
      </c>
      <c r="AA42" s="54"/>
      <c r="AB42" s="44">
        <f>'[1]kpot total'!AF42*[1]parameter!$G$20</f>
        <v>0</v>
      </c>
      <c r="AC42" s="44">
        <f>'[1]kpot total'!AG42*[1]parameter!$G$20</f>
        <v>0</v>
      </c>
      <c r="AD42" s="54"/>
      <c r="AE42" s="44">
        <f>'[1]kpot total'!AI42*[1]parameter!$G$21</f>
        <v>0</v>
      </c>
      <c r="AF42" s="44">
        <f>'[1]kpot total'!AJ42*[1]parameter!$G$21</f>
        <v>0</v>
      </c>
      <c r="AG42" s="54"/>
      <c r="AH42" s="44">
        <f>'[1]kpot total'!AL42*[1]parameter!$G$22</f>
        <v>0</v>
      </c>
      <c r="AI42" s="44">
        <f>'[1]kpot total'!AM42*[1]parameter!$G$22</f>
        <v>0</v>
      </c>
      <c r="AJ42" s="54"/>
      <c r="AK42" s="44">
        <f>'[1]kpot total'!AO42*[1]parameter!$G$23</f>
        <v>0</v>
      </c>
      <c r="AL42" s="44">
        <f>'[1]kpot total'!AP42*[1]parameter!$G$23</f>
        <v>0</v>
      </c>
      <c r="AM42" s="54"/>
      <c r="AN42" s="44">
        <f>'[1]kpot total'!AR42*[1]parameter!$G$24</f>
        <v>0</v>
      </c>
      <c r="AO42" s="44">
        <f>'[1]kpot total'!AS42*[1]parameter!$G$24</f>
        <v>0</v>
      </c>
      <c r="AP42" s="54"/>
      <c r="AQ42" s="44">
        <f>'[1]kpot total'!AU42*[1]parameter!$G$25</f>
        <v>0</v>
      </c>
      <c r="AR42" s="44">
        <f>'[1]kpot total'!AV42*[1]parameter!$G$25</f>
        <v>0</v>
      </c>
      <c r="AS42" s="46">
        <f>+A42</f>
        <v>34</v>
      </c>
      <c r="AT42" s="47">
        <f>+[1]kpop!C42</f>
        <v>0</v>
      </c>
      <c r="AU42" s="54"/>
      <c r="AV42" s="48">
        <f>[1]kpop!Z42*[1]parameter!$J$18/100*[1]parameter!$H$18</f>
        <v>0</v>
      </c>
      <c r="AW42" s="48">
        <f>[1]kpop!AA42*[1]parameter!$J$18/100*[1]parameter!$H$18</f>
        <v>0</v>
      </c>
      <c r="AX42" s="54"/>
      <c r="AY42" s="48">
        <f>[1]kpop!AC42*[1]parameter!$J$19/100*[1]parameter!$H$19</f>
        <v>0</v>
      </c>
      <c r="AZ42" s="48">
        <f>[1]kpop!AD42*[1]parameter!$J$19/100*[1]parameter!$H$19</f>
        <v>0</v>
      </c>
      <c r="BA42" s="54"/>
      <c r="BB42" s="48">
        <f>[1]kpop!AI42*[1]parameter!$J$21/100*[1]parameter!$H$21</f>
        <v>0</v>
      </c>
      <c r="BC42" s="48">
        <f>[1]kpop!AJ42*[1]parameter!$J$21/100*[1]parameter!$H$21</f>
        <v>0</v>
      </c>
      <c r="BD42" s="54"/>
      <c r="BE42" s="48">
        <f>[1]kpop!AO42*[1]parameter!$J$23/100*[1]parameter!$H$23</f>
        <v>0</v>
      </c>
      <c r="BF42" s="48">
        <f>[1]kpop!AP42*[1]parameter!$J$23/100*[1]parameter!$H$23</f>
        <v>0</v>
      </c>
      <c r="BG42" s="54"/>
      <c r="BH42" s="48">
        <f>[1]kpop!AU42*[1]parameter!$J$25/100*[1]parameter!$H$25</f>
        <v>0</v>
      </c>
      <c r="BI42" s="48">
        <f>[1]kpop!AV42*[1]parameter!$J$25/100*[1]parameter!$H$25</f>
        <v>0</v>
      </c>
      <c r="BJ42" s="49">
        <f t="shared" si="1"/>
        <v>0</v>
      </c>
      <c r="BK42" s="49">
        <f t="shared" si="1"/>
        <v>0</v>
      </c>
      <c r="BL42" s="50">
        <f t="shared" si="1"/>
        <v>0</v>
      </c>
      <c r="BM42" s="51">
        <f>+A42</f>
        <v>34</v>
      </c>
      <c r="BN42" s="47">
        <f>+[1]kpop!C42</f>
        <v>0</v>
      </c>
      <c r="BO42" s="54"/>
      <c r="BP42" s="48">
        <f>[1]kpop!H42*[1]parameter!$J$12/100*[1]parameter!$I$12</f>
        <v>0</v>
      </c>
      <c r="BQ42" s="52">
        <f>[1]kpop!I42*[1]parameter!$J$12/100*[1]parameter!$I$12</f>
        <v>0</v>
      </c>
    </row>
    <row r="43" spans="1:69" ht="34.799999999999997" customHeight="1" x14ac:dyDescent="0.25">
      <c r="A43" s="41">
        <f>+[1]kpop!B43</f>
        <v>35</v>
      </c>
      <c r="B43" s="42">
        <f>+[1]kpop!C43</f>
        <v>0</v>
      </c>
      <c r="C43" s="54"/>
      <c r="D43" s="44">
        <f>('[1]kpot total'!E43)*[1]parameter!$G$11+('[1]kpot total'!H43)*[1]parameter!$G$12</f>
        <v>0</v>
      </c>
      <c r="E43" s="44">
        <f>('[1]kpot total'!F43)*[1]parameter!$G$11+('[1]kpot total'!I43)*[1]parameter!$G$12</f>
        <v>0</v>
      </c>
      <c r="F43" s="54"/>
      <c r="G43" s="44">
        <f>('[1]kpot total'!K43)*[1]parameter!$G$13</f>
        <v>0</v>
      </c>
      <c r="H43" s="44">
        <f>('[1]kpot total'!L43)*[1]parameter!$G$13</f>
        <v>0</v>
      </c>
      <c r="I43" s="54"/>
      <c r="J43" s="44">
        <f>('[1]kpot total'!N43)*[1]parameter!$G$14</f>
        <v>0</v>
      </c>
      <c r="K43" s="44">
        <f>('[1]kpot total'!O43)*[1]parameter!$G$14</f>
        <v>0</v>
      </c>
      <c r="L43" s="54"/>
      <c r="M43" s="44">
        <f>('[1]kpot total'!Q43)*[1]parameter!$G$15</f>
        <v>0</v>
      </c>
      <c r="N43" s="44">
        <f>('[1]kpot total'!R43)*[1]parameter!$G$15</f>
        <v>0</v>
      </c>
      <c r="O43" s="54"/>
      <c r="P43" s="44">
        <f>('[1]kpot total'!T43)*[1]parameter!$G$16</f>
        <v>0</v>
      </c>
      <c r="Q43" s="44">
        <f>('[1]kpot total'!U43)*[1]parameter!$G$16</f>
        <v>0</v>
      </c>
      <c r="R43" s="54"/>
      <c r="S43" s="44">
        <f>('[1]kpot total'!W43)*[1]parameter!$G$17</f>
        <v>0</v>
      </c>
      <c r="T43" s="44">
        <f>('[1]kpot total'!X43)*[1]parameter!$G$17</f>
        <v>0</v>
      </c>
      <c r="U43" s="54"/>
      <c r="V43" s="44">
        <f>'[1]kpot total'!Z43*[1]parameter!$G$18</f>
        <v>0</v>
      </c>
      <c r="W43" s="44">
        <f>'[1]kpot total'!AA43*[1]parameter!$G$18</f>
        <v>0</v>
      </c>
      <c r="X43" s="54"/>
      <c r="Y43" s="44">
        <f>'[1]kpot total'!AC43*[1]parameter!$G$19</f>
        <v>0</v>
      </c>
      <c r="Z43" s="44">
        <f>'[1]kpot total'!AD43*[1]parameter!$G$19</f>
        <v>0</v>
      </c>
      <c r="AA43" s="54"/>
      <c r="AB43" s="44">
        <f>'[1]kpot total'!AF43*[1]parameter!$G$20</f>
        <v>0</v>
      </c>
      <c r="AC43" s="44">
        <f>'[1]kpot total'!AG43*[1]parameter!$G$20</f>
        <v>0</v>
      </c>
      <c r="AD43" s="54"/>
      <c r="AE43" s="44">
        <f>'[1]kpot total'!AI43*[1]parameter!$G$21</f>
        <v>0</v>
      </c>
      <c r="AF43" s="44">
        <f>'[1]kpot total'!AJ43*[1]parameter!$G$21</f>
        <v>0</v>
      </c>
      <c r="AG43" s="54"/>
      <c r="AH43" s="44">
        <f>'[1]kpot total'!AL43*[1]parameter!$G$22</f>
        <v>0</v>
      </c>
      <c r="AI43" s="44">
        <f>'[1]kpot total'!AM43*[1]parameter!$G$22</f>
        <v>0</v>
      </c>
      <c r="AJ43" s="54"/>
      <c r="AK43" s="44">
        <f>'[1]kpot total'!AO43*[1]parameter!$G$23</f>
        <v>0</v>
      </c>
      <c r="AL43" s="44">
        <f>'[1]kpot total'!AP43*[1]parameter!$G$23</f>
        <v>0</v>
      </c>
      <c r="AM43" s="54"/>
      <c r="AN43" s="44">
        <f>'[1]kpot total'!AR43*[1]parameter!$G$24</f>
        <v>0</v>
      </c>
      <c r="AO43" s="44">
        <f>'[1]kpot total'!AS43*[1]parameter!$G$24</f>
        <v>0</v>
      </c>
      <c r="AP43" s="54"/>
      <c r="AQ43" s="44">
        <f>'[1]kpot total'!AU43*[1]parameter!$G$25</f>
        <v>0</v>
      </c>
      <c r="AR43" s="44">
        <f>'[1]kpot total'!AV43*[1]parameter!$G$25</f>
        <v>0</v>
      </c>
      <c r="AS43" s="46">
        <f>+A43</f>
        <v>35</v>
      </c>
      <c r="AT43" s="47">
        <f>+[1]kpop!C43</f>
        <v>0</v>
      </c>
      <c r="AU43" s="54"/>
      <c r="AV43" s="48">
        <f>[1]kpop!Z43*[1]parameter!$J$18/100*[1]parameter!$H$18</f>
        <v>0</v>
      </c>
      <c r="AW43" s="48">
        <f>[1]kpop!AA43*[1]parameter!$J$18/100*[1]parameter!$H$18</f>
        <v>0</v>
      </c>
      <c r="AX43" s="54"/>
      <c r="AY43" s="48">
        <f>[1]kpop!AC43*[1]parameter!$J$19/100*[1]parameter!$H$19</f>
        <v>0</v>
      </c>
      <c r="AZ43" s="48">
        <f>[1]kpop!AD43*[1]parameter!$J$19/100*[1]parameter!$H$19</f>
        <v>0</v>
      </c>
      <c r="BA43" s="54"/>
      <c r="BB43" s="48">
        <f>[1]kpop!AI43*[1]parameter!$J$21/100*[1]parameter!$H$21</f>
        <v>0</v>
      </c>
      <c r="BC43" s="48">
        <f>[1]kpop!AJ43*[1]parameter!$J$21/100*[1]parameter!$H$21</f>
        <v>0</v>
      </c>
      <c r="BD43" s="54"/>
      <c r="BE43" s="48">
        <f>[1]kpop!AO43*[1]parameter!$J$23/100*[1]parameter!$H$23</f>
        <v>0</v>
      </c>
      <c r="BF43" s="48">
        <f>[1]kpop!AP43*[1]parameter!$J$23/100*[1]parameter!$H$23</f>
        <v>0</v>
      </c>
      <c r="BG43" s="54"/>
      <c r="BH43" s="48">
        <f>[1]kpop!AU43*[1]parameter!$J$25/100*[1]parameter!$H$25</f>
        <v>0</v>
      </c>
      <c r="BI43" s="48">
        <f>[1]kpop!AV43*[1]parameter!$J$25/100*[1]parameter!$H$25</f>
        <v>0</v>
      </c>
      <c r="BJ43" s="49">
        <f t="shared" si="1"/>
        <v>0</v>
      </c>
      <c r="BK43" s="49">
        <f t="shared" si="1"/>
        <v>0</v>
      </c>
      <c r="BL43" s="50">
        <f t="shared" si="1"/>
        <v>0</v>
      </c>
      <c r="BM43" s="51">
        <f>+A43</f>
        <v>35</v>
      </c>
      <c r="BN43" s="47">
        <f>+[1]kpop!C43</f>
        <v>0</v>
      </c>
      <c r="BO43" s="54"/>
      <c r="BP43" s="48">
        <f>[1]kpop!H43*[1]parameter!$J$12/100*[1]parameter!$I$12</f>
        <v>0</v>
      </c>
      <c r="BQ43" s="52">
        <f>[1]kpop!I43*[1]parameter!$J$12/100*[1]parameter!$I$12</f>
        <v>0</v>
      </c>
    </row>
    <row r="44" spans="1:69" ht="34.799999999999997" customHeight="1" x14ac:dyDescent="0.25">
      <c r="A44" s="41">
        <f>+[1]kpop!B44</f>
        <v>36</v>
      </c>
      <c r="B44" s="42">
        <f>+[1]kpop!C44</f>
        <v>0</v>
      </c>
      <c r="C44" s="54"/>
      <c r="D44" s="44">
        <f>('[1]kpot total'!E44)*[1]parameter!$G$11+('[1]kpot total'!H44)*[1]parameter!$G$12</f>
        <v>0</v>
      </c>
      <c r="E44" s="44">
        <f>('[1]kpot total'!F44)*[1]parameter!$G$11+('[1]kpot total'!I44)*[1]parameter!$G$12</f>
        <v>0</v>
      </c>
      <c r="F44" s="54"/>
      <c r="G44" s="44">
        <f>('[1]kpot total'!K44)*[1]parameter!$G$13</f>
        <v>0</v>
      </c>
      <c r="H44" s="44">
        <f>('[1]kpot total'!L44)*[1]parameter!$G$13</f>
        <v>0</v>
      </c>
      <c r="I44" s="54"/>
      <c r="J44" s="44">
        <f>('[1]kpot total'!N44)*[1]parameter!$G$14</f>
        <v>0</v>
      </c>
      <c r="K44" s="44">
        <f>('[1]kpot total'!O44)*[1]parameter!$G$14</f>
        <v>0</v>
      </c>
      <c r="L44" s="54"/>
      <c r="M44" s="44">
        <f>('[1]kpot total'!Q44)*[1]parameter!$G$15</f>
        <v>0</v>
      </c>
      <c r="N44" s="44">
        <f>('[1]kpot total'!R44)*[1]parameter!$G$15</f>
        <v>0</v>
      </c>
      <c r="O44" s="54"/>
      <c r="P44" s="44">
        <f>('[1]kpot total'!T44)*[1]parameter!$G$16</f>
        <v>0</v>
      </c>
      <c r="Q44" s="44">
        <f>('[1]kpot total'!U44)*[1]parameter!$G$16</f>
        <v>0</v>
      </c>
      <c r="R44" s="54"/>
      <c r="S44" s="44">
        <f>('[1]kpot total'!W44)*[1]parameter!$G$17</f>
        <v>0</v>
      </c>
      <c r="T44" s="44">
        <f>('[1]kpot total'!X44)*[1]parameter!$G$17</f>
        <v>0</v>
      </c>
      <c r="U44" s="54"/>
      <c r="V44" s="44">
        <f>'[1]kpot total'!Z44*[1]parameter!$G$18</f>
        <v>0</v>
      </c>
      <c r="W44" s="44">
        <f>'[1]kpot total'!AA44*[1]parameter!$G$18</f>
        <v>0</v>
      </c>
      <c r="X44" s="54"/>
      <c r="Y44" s="44">
        <f>'[1]kpot total'!AC44*[1]parameter!$G$19</f>
        <v>0</v>
      </c>
      <c r="Z44" s="44">
        <f>'[1]kpot total'!AD44*[1]parameter!$G$19</f>
        <v>0</v>
      </c>
      <c r="AA44" s="54"/>
      <c r="AB44" s="44">
        <f>'[1]kpot total'!AF44*[1]parameter!$G$20</f>
        <v>0</v>
      </c>
      <c r="AC44" s="44">
        <f>'[1]kpot total'!AG44*[1]parameter!$G$20</f>
        <v>0</v>
      </c>
      <c r="AD44" s="54"/>
      <c r="AE44" s="44">
        <f>'[1]kpot total'!AI44*[1]parameter!$G$21</f>
        <v>0</v>
      </c>
      <c r="AF44" s="44">
        <f>'[1]kpot total'!AJ44*[1]parameter!$G$21</f>
        <v>0</v>
      </c>
      <c r="AG44" s="54"/>
      <c r="AH44" s="44">
        <f>'[1]kpot total'!AL44*[1]parameter!$G$22</f>
        <v>0</v>
      </c>
      <c r="AI44" s="44">
        <f>'[1]kpot total'!AM44*[1]parameter!$G$22</f>
        <v>0</v>
      </c>
      <c r="AJ44" s="54"/>
      <c r="AK44" s="44">
        <f>'[1]kpot total'!AO44*[1]parameter!$G$23</f>
        <v>0</v>
      </c>
      <c r="AL44" s="44">
        <f>'[1]kpot total'!AP44*[1]parameter!$G$23</f>
        <v>0</v>
      </c>
      <c r="AM44" s="54"/>
      <c r="AN44" s="44">
        <f>'[1]kpot total'!AR44*[1]parameter!$G$24</f>
        <v>0</v>
      </c>
      <c r="AO44" s="44">
        <f>'[1]kpot total'!AS44*[1]parameter!$G$24</f>
        <v>0</v>
      </c>
      <c r="AP44" s="54"/>
      <c r="AQ44" s="44">
        <f>'[1]kpot total'!AU44*[1]parameter!$G$25</f>
        <v>0</v>
      </c>
      <c r="AR44" s="44">
        <f>'[1]kpot total'!AV44*[1]parameter!$G$25</f>
        <v>0</v>
      </c>
      <c r="AS44" s="46">
        <f>+A44</f>
        <v>36</v>
      </c>
      <c r="AT44" s="47">
        <f>+[1]kpop!C44</f>
        <v>0</v>
      </c>
      <c r="AU44" s="54"/>
      <c r="AV44" s="48">
        <f>[1]kpop!Z44*[1]parameter!$J$18/100*[1]parameter!$H$18</f>
        <v>0</v>
      </c>
      <c r="AW44" s="48">
        <f>[1]kpop!AA44*[1]parameter!$J$18/100*[1]parameter!$H$18</f>
        <v>0</v>
      </c>
      <c r="AX44" s="54"/>
      <c r="AY44" s="48">
        <f>[1]kpop!AC44*[1]parameter!$J$19/100*[1]parameter!$H$19</f>
        <v>0</v>
      </c>
      <c r="AZ44" s="48">
        <f>[1]kpop!AD44*[1]parameter!$J$19/100*[1]parameter!$H$19</f>
        <v>0</v>
      </c>
      <c r="BA44" s="54"/>
      <c r="BB44" s="48">
        <f>[1]kpop!AI44*[1]parameter!$J$21/100*[1]parameter!$H$21</f>
        <v>0</v>
      </c>
      <c r="BC44" s="48">
        <f>[1]kpop!AJ44*[1]parameter!$J$21/100*[1]parameter!$H$21</f>
        <v>0</v>
      </c>
      <c r="BD44" s="54"/>
      <c r="BE44" s="48">
        <f>[1]kpop!AO44*[1]parameter!$J$23/100*[1]parameter!$H$23</f>
        <v>0</v>
      </c>
      <c r="BF44" s="48">
        <f>[1]kpop!AP44*[1]parameter!$J$23/100*[1]parameter!$H$23</f>
        <v>0</v>
      </c>
      <c r="BG44" s="54"/>
      <c r="BH44" s="48">
        <f>[1]kpop!AU44*[1]parameter!$J$25/100*[1]parameter!$H$25</f>
        <v>0</v>
      </c>
      <c r="BI44" s="48">
        <f>[1]kpop!AV44*[1]parameter!$J$25/100*[1]parameter!$H$25</f>
        <v>0</v>
      </c>
      <c r="BJ44" s="49">
        <f t="shared" si="1"/>
        <v>0</v>
      </c>
      <c r="BK44" s="49">
        <f t="shared" si="1"/>
        <v>0</v>
      </c>
      <c r="BL44" s="50">
        <f t="shared" si="1"/>
        <v>0</v>
      </c>
      <c r="BM44" s="51">
        <f>+A44</f>
        <v>36</v>
      </c>
      <c r="BN44" s="47">
        <f>+[1]kpop!C44</f>
        <v>0</v>
      </c>
      <c r="BO44" s="54"/>
      <c r="BP44" s="48">
        <f>[1]kpop!H44*[1]parameter!$J$12/100*[1]parameter!$I$12</f>
        <v>0</v>
      </c>
      <c r="BQ44" s="52">
        <f>[1]kpop!I44*[1]parameter!$J$12/100*[1]parameter!$I$12</f>
        <v>0</v>
      </c>
    </row>
    <row r="45" spans="1:69" ht="34.799999999999997" customHeight="1" x14ac:dyDescent="0.25">
      <c r="A45" s="41">
        <f>+[1]kpop!B45</f>
        <v>37</v>
      </c>
      <c r="B45" s="42">
        <f>+[1]kpop!C45</f>
        <v>0</v>
      </c>
      <c r="C45" s="54"/>
      <c r="D45" s="44">
        <f>('[1]kpot total'!E45)*[1]parameter!$G$11+('[1]kpot total'!H45)*[1]parameter!$G$12</f>
        <v>0</v>
      </c>
      <c r="E45" s="44">
        <f>('[1]kpot total'!F45)*[1]parameter!$G$11+('[1]kpot total'!I45)*[1]parameter!$G$12</f>
        <v>0</v>
      </c>
      <c r="F45" s="54"/>
      <c r="G45" s="44">
        <f>('[1]kpot total'!K45)*[1]parameter!$G$13</f>
        <v>0</v>
      </c>
      <c r="H45" s="44">
        <f>('[1]kpot total'!L45)*[1]parameter!$G$13</f>
        <v>0</v>
      </c>
      <c r="I45" s="54"/>
      <c r="J45" s="44">
        <f>('[1]kpot total'!N45)*[1]parameter!$G$14</f>
        <v>0</v>
      </c>
      <c r="K45" s="44">
        <f>('[1]kpot total'!O45)*[1]parameter!$G$14</f>
        <v>0</v>
      </c>
      <c r="L45" s="54"/>
      <c r="M45" s="44">
        <f>('[1]kpot total'!Q45)*[1]parameter!$G$15</f>
        <v>0</v>
      </c>
      <c r="N45" s="44">
        <f>('[1]kpot total'!R45)*[1]parameter!$G$15</f>
        <v>0</v>
      </c>
      <c r="O45" s="54"/>
      <c r="P45" s="44">
        <f>('[1]kpot total'!T45)*[1]parameter!$G$16</f>
        <v>0</v>
      </c>
      <c r="Q45" s="44">
        <f>('[1]kpot total'!U45)*[1]parameter!$G$16</f>
        <v>0</v>
      </c>
      <c r="R45" s="54"/>
      <c r="S45" s="44">
        <f>('[1]kpot total'!W45)*[1]parameter!$G$17</f>
        <v>0</v>
      </c>
      <c r="T45" s="44">
        <f>('[1]kpot total'!X45)*[1]parameter!$G$17</f>
        <v>0</v>
      </c>
      <c r="U45" s="54"/>
      <c r="V45" s="44">
        <f>'[1]kpot total'!Z45*[1]parameter!$G$18</f>
        <v>0</v>
      </c>
      <c r="W45" s="44">
        <f>'[1]kpot total'!AA45*[1]parameter!$G$18</f>
        <v>0</v>
      </c>
      <c r="X45" s="54"/>
      <c r="Y45" s="44">
        <f>'[1]kpot total'!AC45*[1]parameter!$G$19</f>
        <v>0</v>
      </c>
      <c r="Z45" s="44">
        <f>'[1]kpot total'!AD45*[1]parameter!$G$19</f>
        <v>0</v>
      </c>
      <c r="AA45" s="54"/>
      <c r="AB45" s="44">
        <f>'[1]kpot total'!AF45*[1]parameter!$G$20</f>
        <v>0</v>
      </c>
      <c r="AC45" s="44">
        <f>'[1]kpot total'!AG45*[1]parameter!$G$20</f>
        <v>0</v>
      </c>
      <c r="AD45" s="54"/>
      <c r="AE45" s="44">
        <f>'[1]kpot total'!AI45*[1]parameter!$G$21</f>
        <v>0</v>
      </c>
      <c r="AF45" s="44">
        <f>'[1]kpot total'!AJ45*[1]parameter!$G$21</f>
        <v>0</v>
      </c>
      <c r="AG45" s="54"/>
      <c r="AH45" s="44">
        <f>'[1]kpot total'!AL45*[1]parameter!$G$22</f>
        <v>0</v>
      </c>
      <c r="AI45" s="44">
        <f>'[1]kpot total'!AM45*[1]parameter!$G$22</f>
        <v>0</v>
      </c>
      <c r="AJ45" s="54"/>
      <c r="AK45" s="44">
        <f>'[1]kpot total'!AO45*[1]parameter!$G$23</f>
        <v>0</v>
      </c>
      <c r="AL45" s="44">
        <f>'[1]kpot total'!AP45*[1]parameter!$G$23</f>
        <v>0</v>
      </c>
      <c r="AM45" s="54"/>
      <c r="AN45" s="44">
        <f>'[1]kpot total'!AR45*[1]parameter!$G$24</f>
        <v>0</v>
      </c>
      <c r="AO45" s="44">
        <f>'[1]kpot total'!AS45*[1]parameter!$G$24</f>
        <v>0</v>
      </c>
      <c r="AP45" s="54"/>
      <c r="AQ45" s="44">
        <f>'[1]kpot total'!AU45*[1]parameter!$G$25</f>
        <v>0</v>
      </c>
      <c r="AR45" s="44">
        <f>'[1]kpot total'!AV45*[1]parameter!$G$25</f>
        <v>0</v>
      </c>
      <c r="AS45" s="46">
        <f>+A45</f>
        <v>37</v>
      </c>
      <c r="AT45" s="47">
        <f>+[1]kpop!C45</f>
        <v>0</v>
      </c>
      <c r="AU45" s="54"/>
      <c r="AV45" s="48">
        <f>[1]kpop!Z45*[1]parameter!$J$18/100*[1]parameter!$H$18</f>
        <v>0</v>
      </c>
      <c r="AW45" s="48">
        <f>[1]kpop!AA45*[1]parameter!$J$18/100*[1]parameter!$H$18</f>
        <v>0</v>
      </c>
      <c r="AX45" s="54"/>
      <c r="AY45" s="48">
        <f>[1]kpop!AC45*[1]parameter!$J$19/100*[1]parameter!$H$19</f>
        <v>0</v>
      </c>
      <c r="AZ45" s="48">
        <f>[1]kpop!AD45*[1]parameter!$J$19/100*[1]parameter!$H$19</f>
        <v>0</v>
      </c>
      <c r="BA45" s="54"/>
      <c r="BB45" s="48">
        <f>[1]kpop!AI45*[1]parameter!$J$21/100*[1]parameter!$H$21</f>
        <v>0</v>
      </c>
      <c r="BC45" s="48">
        <f>[1]kpop!AJ45*[1]parameter!$J$21/100*[1]parameter!$H$21</f>
        <v>0</v>
      </c>
      <c r="BD45" s="54"/>
      <c r="BE45" s="48">
        <f>[1]kpop!AO45*[1]parameter!$J$23/100*[1]parameter!$H$23</f>
        <v>0</v>
      </c>
      <c r="BF45" s="48">
        <f>[1]kpop!AP45*[1]parameter!$J$23/100*[1]parameter!$H$23</f>
        <v>0</v>
      </c>
      <c r="BG45" s="54"/>
      <c r="BH45" s="48">
        <f>[1]kpop!AU45*[1]parameter!$J$25/100*[1]parameter!$H$25</f>
        <v>0</v>
      </c>
      <c r="BI45" s="48">
        <f>[1]kpop!AV45*[1]parameter!$J$25/100*[1]parameter!$H$25</f>
        <v>0</v>
      </c>
      <c r="BJ45" s="49">
        <f t="shared" si="1"/>
        <v>0</v>
      </c>
      <c r="BK45" s="49">
        <f t="shared" si="1"/>
        <v>0</v>
      </c>
      <c r="BL45" s="50">
        <f t="shared" si="1"/>
        <v>0</v>
      </c>
      <c r="BM45" s="51">
        <f>+A45</f>
        <v>37</v>
      </c>
      <c r="BN45" s="47">
        <f>+[1]kpop!C45</f>
        <v>0</v>
      </c>
      <c r="BO45" s="54"/>
      <c r="BP45" s="48">
        <f>[1]kpop!H45*[1]parameter!$J$12/100*[1]parameter!$I$12</f>
        <v>0</v>
      </c>
      <c r="BQ45" s="52">
        <f>[1]kpop!I45*[1]parameter!$J$12/100*[1]parameter!$I$12</f>
        <v>0</v>
      </c>
    </row>
    <row r="46" spans="1:69" ht="34.799999999999997" customHeight="1" x14ac:dyDescent="0.25">
      <c r="A46" s="41">
        <f>+[1]kpop!B46</f>
        <v>38</v>
      </c>
      <c r="B46" s="42">
        <f>+[1]kpop!C46</f>
        <v>0</v>
      </c>
      <c r="C46" s="54"/>
      <c r="D46" s="44">
        <f>('[1]kpot total'!E46)*[1]parameter!$G$11+('[1]kpot total'!H46)*[1]parameter!$G$12</f>
        <v>0</v>
      </c>
      <c r="E46" s="44">
        <f>('[1]kpot total'!F46)*[1]parameter!$G$11+('[1]kpot total'!I46)*[1]parameter!$G$12</f>
        <v>0</v>
      </c>
      <c r="F46" s="54"/>
      <c r="G46" s="44">
        <f>('[1]kpot total'!K46)*[1]parameter!$G$13</f>
        <v>0</v>
      </c>
      <c r="H46" s="44">
        <f>('[1]kpot total'!L46)*[1]parameter!$G$13</f>
        <v>0</v>
      </c>
      <c r="I46" s="54"/>
      <c r="J46" s="44">
        <f>('[1]kpot total'!N46)*[1]parameter!$G$14</f>
        <v>0</v>
      </c>
      <c r="K46" s="44">
        <f>('[1]kpot total'!O46)*[1]parameter!$G$14</f>
        <v>0</v>
      </c>
      <c r="L46" s="54"/>
      <c r="M46" s="44">
        <f>('[1]kpot total'!Q46)*[1]parameter!$G$15</f>
        <v>0</v>
      </c>
      <c r="N46" s="44">
        <f>('[1]kpot total'!R46)*[1]parameter!$G$15</f>
        <v>0</v>
      </c>
      <c r="O46" s="54"/>
      <c r="P46" s="44">
        <f>('[1]kpot total'!T46)*[1]parameter!$G$16</f>
        <v>0</v>
      </c>
      <c r="Q46" s="44">
        <f>('[1]kpot total'!U46)*[1]parameter!$G$16</f>
        <v>0</v>
      </c>
      <c r="R46" s="54"/>
      <c r="S46" s="44">
        <f>('[1]kpot total'!W46)*[1]parameter!$G$17</f>
        <v>0</v>
      </c>
      <c r="T46" s="44">
        <f>('[1]kpot total'!X46)*[1]parameter!$G$17</f>
        <v>0</v>
      </c>
      <c r="U46" s="54"/>
      <c r="V46" s="44">
        <f>'[1]kpot total'!Z46*[1]parameter!$G$18</f>
        <v>0</v>
      </c>
      <c r="W46" s="44">
        <f>'[1]kpot total'!AA46*[1]parameter!$G$18</f>
        <v>0</v>
      </c>
      <c r="X46" s="54"/>
      <c r="Y46" s="44">
        <f>'[1]kpot total'!AC46*[1]parameter!$G$19</f>
        <v>0</v>
      </c>
      <c r="Z46" s="44">
        <f>'[1]kpot total'!AD46*[1]parameter!$G$19</f>
        <v>0</v>
      </c>
      <c r="AA46" s="54"/>
      <c r="AB46" s="44">
        <f>'[1]kpot total'!AF46*[1]parameter!$G$20</f>
        <v>0</v>
      </c>
      <c r="AC46" s="44">
        <f>'[1]kpot total'!AG46*[1]parameter!$G$20</f>
        <v>0</v>
      </c>
      <c r="AD46" s="54"/>
      <c r="AE46" s="44">
        <f>'[1]kpot total'!AI46*[1]parameter!$G$21</f>
        <v>0</v>
      </c>
      <c r="AF46" s="44">
        <f>'[1]kpot total'!AJ46*[1]parameter!$G$21</f>
        <v>0</v>
      </c>
      <c r="AG46" s="54"/>
      <c r="AH46" s="44">
        <f>'[1]kpot total'!AL46*[1]parameter!$G$22</f>
        <v>0</v>
      </c>
      <c r="AI46" s="44">
        <f>'[1]kpot total'!AM46*[1]parameter!$G$22</f>
        <v>0</v>
      </c>
      <c r="AJ46" s="54"/>
      <c r="AK46" s="44">
        <f>'[1]kpot total'!AO46*[1]parameter!$G$23</f>
        <v>0</v>
      </c>
      <c r="AL46" s="44">
        <f>'[1]kpot total'!AP46*[1]parameter!$G$23</f>
        <v>0</v>
      </c>
      <c r="AM46" s="54"/>
      <c r="AN46" s="44">
        <f>'[1]kpot total'!AR46*[1]parameter!$G$24</f>
        <v>0</v>
      </c>
      <c r="AO46" s="44">
        <f>'[1]kpot total'!AS46*[1]parameter!$G$24</f>
        <v>0</v>
      </c>
      <c r="AP46" s="54"/>
      <c r="AQ46" s="44">
        <f>'[1]kpot total'!AU46*[1]parameter!$G$25</f>
        <v>0</v>
      </c>
      <c r="AR46" s="44">
        <f>'[1]kpot total'!AV46*[1]parameter!$G$25</f>
        <v>0</v>
      </c>
      <c r="AS46" s="46">
        <f>+A46</f>
        <v>38</v>
      </c>
      <c r="AT46" s="47">
        <f>+[1]kpop!C46</f>
        <v>0</v>
      </c>
      <c r="AU46" s="54"/>
      <c r="AV46" s="48">
        <f>[1]kpop!Z46*[1]parameter!$J$18/100*[1]parameter!$H$18</f>
        <v>0</v>
      </c>
      <c r="AW46" s="48">
        <f>[1]kpop!AA46*[1]parameter!$J$18/100*[1]parameter!$H$18</f>
        <v>0</v>
      </c>
      <c r="AX46" s="54"/>
      <c r="AY46" s="48">
        <f>[1]kpop!AC46*[1]parameter!$J$19/100*[1]parameter!$H$19</f>
        <v>0</v>
      </c>
      <c r="AZ46" s="48">
        <f>[1]kpop!AD46*[1]parameter!$J$19/100*[1]parameter!$H$19</f>
        <v>0</v>
      </c>
      <c r="BA46" s="54"/>
      <c r="BB46" s="48">
        <f>[1]kpop!AI46*[1]parameter!$J$21/100*[1]parameter!$H$21</f>
        <v>0</v>
      </c>
      <c r="BC46" s="48">
        <f>[1]kpop!AJ46*[1]parameter!$J$21/100*[1]parameter!$H$21</f>
        <v>0</v>
      </c>
      <c r="BD46" s="54"/>
      <c r="BE46" s="48">
        <f>[1]kpop!AO46*[1]parameter!$J$23/100*[1]parameter!$H$23</f>
        <v>0</v>
      </c>
      <c r="BF46" s="48">
        <f>[1]kpop!AP46*[1]parameter!$J$23/100*[1]parameter!$H$23</f>
        <v>0</v>
      </c>
      <c r="BG46" s="54"/>
      <c r="BH46" s="48">
        <f>[1]kpop!AU46*[1]parameter!$J$25/100*[1]parameter!$H$25</f>
        <v>0</v>
      </c>
      <c r="BI46" s="48">
        <f>[1]kpop!AV46*[1]parameter!$J$25/100*[1]parameter!$H$25</f>
        <v>0</v>
      </c>
      <c r="BJ46" s="49">
        <f t="shared" si="1"/>
        <v>0</v>
      </c>
      <c r="BK46" s="49">
        <f t="shared" si="1"/>
        <v>0</v>
      </c>
      <c r="BL46" s="50">
        <f t="shared" si="1"/>
        <v>0</v>
      </c>
      <c r="BM46" s="51">
        <f>+A46</f>
        <v>38</v>
      </c>
      <c r="BN46" s="47">
        <f>+[1]kpop!C46</f>
        <v>0</v>
      </c>
      <c r="BO46" s="54"/>
      <c r="BP46" s="48">
        <f>[1]kpop!H46*[1]parameter!$J$12/100*[1]parameter!$I$12</f>
        <v>0</v>
      </c>
      <c r="BQ46" s="52">
        <f>[1]kpop!I46*[1]parameter!$J$12/100*[1]parameter!$I$12</f>
        <v>0</v>
      </c>
    </row>
    <row r="47" spans="1:69" ht="34.799999999999997" customHeight="1" x14ac:dyDescent="0.25">
      <c r="A47" s="41">
        <f>+[1]kpop!B47</f>
        <v>39</v>
      </c>
      <c r="B47" s="42">
        <f>+[1]kpop!C47</f>
        <v>0</v>
      </c>
      <c r="C47" s="54"/>
      <c r="D47" s="44">
        <f>('[1]kpot total'!E47)*[1]parameter!$G$11+('[1]kpot total'!H47)*[1]parameter!$G$12</f>
        <v>0</v>
      </c>
      <c r="E47" s="44">
        <f>('[1]kpot total'!F47)*[1]parameter!$G$11+('[1]kpot total'!I47)*[1]parameter!$G$12</f>
        <v>0</v>
      </c>
      <c r="F47" s="54"/>
      <c r="G47" s="44">
        <f>('[1]kpot total'!K47)*[1]parameter!$G$13</f>
        <v>0</v>
      </c>
      <c r="H47" s="44">
        <f>('[1]kpot total'!L47)*[1]parameter!$G$13</f>
        <v>0</v>
      </c>
      <c r="I47" s="54"/>
      <c r="J47" s="44">
        <f>('[1]kpot total'!N47)*[1]parameter!$G$14</f>
        <v>0</v>
      </c>
      <c r="K47" s="44">
        <f>('[1]kpot total'!O47)*[1]parameter!$G$14</f>
        <v>0</v>
      </c>
      <c r="L47" s="54"/>
      <c r="M47" s="44">
        <f>('[1]kpot total'!Q47)*[1]parameter!$G$15</f>
        <v>0</v>
      </c>
      <c r="N47" s="44">
        <f>('[1]kpot total'!R47)*[1]parameter!$G$15</f>
        <v>0</v>
      </c>
      <c r="O47" s="54"/>
      <c r="P47" s="44">
        <f>('[1]kpot total'!T47)*[1]parameter!$G$16</f>
        <v>0</v>
      </c>
      <c r="Q47" s="44">
        <f>('[1]kpot total'!U47)*[1]parameter!$G$16</f>
        <v>0</v>
      </c>
      <c r="R47" s="54"/>
      <c r="S47" s="44">
        <f>('[1]kpot total'!W47)*[1]parameter!$G$17</f>
        <v>0</v>
      </c>
      <c r="T47" s="44">
        <f>('[1]kpot total'!X47)*[1]parameter!$G$17</f>
        <v>0</v>
      </c>
      <c r="U47" s="54"/>
      <c r="V47" s="44">
        <f>'[1]kpot total'!Z47*[1]parameter!$G$18</f>
        <v>0</v>
      </c>
      <c r="W47" s="44">
        <f>'[1]kpot total'!AA47*[1]parameter!$G$18</f>
        <v>0</v>
      </c>
      <c r="X47" s="54"/>
      <c r="Y47" s="44">
        <f>'[1]kpot total'!AC47*[1]parameter!$G$19</f>
        <v>0</v>
      </c>
      <c r="Z47" s="44">
        <f>'[1]kpot total'!AD47*[1]parameter!$G$19</f>
        <v>0</v>
      </c>
      <c r="AA47" s="54"/>
      <c r="AB47" s="44">
        <f>'[1]kpot total'!AF47*[1]parameter!$G$20</f>
        <v>0</v>
      </c>
      <c r="AC47" s="44">
        <f>'[1]kpot total'!AG47*[1]parameter!$G$20</f>
        <v>0</v>
      </c>
      <c r="AD47" s="54"/>
      <c r="AE47" s="44">
        <f>'[1]kpot total'!AI47*[1]parameter!$G$21</f>
        <v>0</v>
      </c>
      <c r="AF47" s="44">
        <f>'[1]kpot total'!AJ47*[1]parameter!$G$21</f>
        <v>0</v>
      </c>
      <c r="AG47" s="54"/>
      <c r="AH47" s="44">
        <f>'[1]kpot total'!AL47*[1]parameter!$G$22</f>
        <v>0</v>
      </c>
      <c r="AI47" s="44">
        <f>'[1]kpot total'!AM47*[1]parameter!$G$22</f>
        <v>0</v>
      </c>
      <c r="AJ47" s="54"/>
      <c r="AK47" s="44">
        <f>'[1]kpot total'!AO47*[1]parameter!$G$23</f>
        <v>0</v>
      </c>
      <c r="AL47" s="44">
        <f>'[1]kpot total'!AP47*[1]parameter!$G$23</f>
        <v>0</v>
      </c>
      <c r="AM47" s="54"/>
      <c r="AN47" s="44">
        <f>'[1]kpot total'!AR47*[1]parameter!$G$24</f>
        <v>0</v>
      </c>
      <c r="AO47" s="44">
        <f>'[1]kpot total'!AS47*[1]parameter!$G$24</f>
        <v>0</v>
      </c>
      <c r="AP47" s="54"/>
      <c r="AQ47" s="44">
        <f>'[1]kpot total'!AU47*[1]parameter!$G$25</f>
        <v>0</v>
      </c>
      <c r="AR47" s="44">
        <f>'[1]kpot total'!AV47*[1]parameter!$G$25</f>
        <v>0</v>
      </c>
      <c r="AS47" s="46">
        <f>+A47</f>
        <v>39</v>
      </c>
      <c r="AT47" s="47">
        <f>+[1]kpop!C47</f>
        <v>0</v>
      </c>
      <c r="AU47" s="54"/>
      <c r="AV47" s="48">
        <f>[1]kpop!Z47*[1]parameter!$J$18/100*[1]parameter!$H$18</f>
        <v>0</v>
      </c>
      <c r="AW47" s="48">
        <f>[1]kpop!AA47*[1]parameter!$J$18/100*[1]parameter!$H$18</f>
        <v>0</v>
      </c>
      <c r="AX47" s="54"/>
      <c r="AY47" s="48">
        <f>[1]kpop!AC47*[1]parameter!$J$19/100*[1]parameter!$H$19</f>
        <v>0</v>
      </c>
      <c r="AZ47" s="48">
        <f>[1]kpop!AD47*[1]parameter!$J$19/100*[1]parameter!$H$19</f>
        <v>0</v>
      </c>
      <c r="BA47" s="54"/>
      <c r="BB47" s="48">
        <f>[1]kpop!AI47*[1]parameter!$J$21/100*[1]parameter!$H$21</f>
        <v>0</v>
      </c>
      <c r="BC47" s="48">
        <f>[1]kpop!AJ47*[1]parameter!$J$21/100*[1]parameter!$H$21</f>
        <v>0</v>
      </c>
      <c r="BD47" s="54"/>
      <c r="BE47" s="48">
        <f>[1]kpop!AO47*[1]parameter!$J$23/100*[1]parameter!$H$23</f>
        <v>0</v>
      </c>
      <c r="BF47" s="48">
        <f>[1]kpop!AP47*[1]parameter!$J$23/100*[1]parameter!$H$23</f>
        <v>0</v>
      </c>
      <c r="BG47" s="54"/>
      <c r="BH47" s="48">
        <f>[1]kpop!AU47*[1]parameter!$J$25/100*[1]parameter!$H$25</f>
        <v>0</v>
      </c>
      <c r="BI47" s="48">
        <f>[1]kpop!AV47*[1]parameter!$J$25/100*[1]parameter!$H$25</f>
        <v>0</v>
      </c>
      <c r="BJ47" s="49">
        <f t="shared" si="1"/>
        <v>0</v>
      </c>
      <c r="BK47" s="49">
        <f t="shared" si="1"/>
        <v>0</v>
      </c>
      <c r="BL47" s="50">
        <f t="shared" si="1"/>
        <v>0</v>
      </c>
      <c r="BM47" s="51">
        <v>39</v>
      </c>
      <c r="BN47" s="47">
        <f>+[1]kpop!C47</f>
        <v>0</v>
      </c>
      <c r="BO47" s="54"/>
      <c r="BP47" s="48">
        <f>[1]kpop!H47*[1]parameter!$J$12/100*[1]parameter!$I$12</f>
        <v>0</v>
      </c>
      <c r="BQ47" s="52">
        <f>[1]kpop!I47*[1]parameter!$J$12/100*[1]parameter!$I$12</f>
        <v>0</v>
      </c>
    </row>
    <row r="48" spans="1:69" ht="34.799999999999997" customHeight="1" x14ac:dyDescent="0.25">
      <c r="A48" s="41">
        <f>+[1]kpop!B48</f>
        <v>40</v>
      </c>
      <c r="B48" s="42">
        <f>+[1]kpop!C48</f>
        <v>0</v>
      </c>
      <c r="C48" s="54"/>
      <c r="D48" s="44">
        <f>('[1]kpot total'!E48)*[1]parameter!$G$11+('[1]kpot total'!H48)*[1]parameter!$G$12</f>
        <v>0</v>
      </c>
      <c r="E48" s="44">
        <f>('[1]kpot total'!F48)*[1]parameter!$G$11+('[1]kpot total'!I48)*[1]parameter!$G$12</f>
        <v>0</v>
      </c>
      <c r="F48" s="54"/>
      <c r="G48" s="44">
        <f>('[1]kpot total'!K48)*[1]parameter!$G$13</f>
        <v>0</v>
      </c>
      <c r="H48" s="44">
        <f>('[1]kpot total'!L48)*[1]parameter!$G$13</f>
        <v>0</v>
      </c>
      <c r="I48" s="54"/>
      <c r="J48" s="44">
        <f>('[1]kpot total'!N48)*[1]parameter!$G$14</f>
        <v>0</v>
      </c>
      <c r="K48" s="44">
        <f>('[1]kpot total'!O48)*[1]parameter!$G$14</f>
        <v>0</v>
      </c>
      <c r="L48" s="54"/>
      <c r="M48" s="44">
        <f>('[1]kpot total'!Q48)*[1]parameter!$G$15</f>
        <v>0</v>
      </c>
      <c r="N48" s="44">
        <f>('[1]kpot total'!R48)*[1]parameter!$G$15</f>
        <v>0</v>
      </c>
      <c r="O48" s="54"/>
      <c r="P48" s="44">
        <f>('[1]kpot total'!T48)*[1]parameter!$G$16</f>
        <v>0</v>
      </c>
      <c r="Q48" s="44">
        <f>('[1]kpot total'!U48)*[1]parameter!$G$16</f>
        <v>0</v>
      </c>
      <c r="R48" s="54"/>
      <c r="S48" s="44">
        <f>('[1]kpot total'!W48)*[1]parameter!$G$17</f>
        <v>0</v>
      </c>
      <c r="T48" s="44">
        <f>('[1]kpot total'!X48)*[1]parameter!$G$17</f>
        <v>0</v>
      </c>
      <c r="U48" s="54"/>
      <c r="V48" s="44">
        <f>'[1]kpot total'!Z48*[1]parameter!$G$18</f>
        <v>0</v>
      </c>
      <c r="W48" s="44">
        <f>'[1]kpot total'!AA48*[1]parameter!$G$18</f>
        <v>0</v>
      </c>
      <c r="X48" s="54"/>
      <c r="Y48" s="44">
        <f>'[1]kpot total'!AC48*[1]parameter!$G$19</f>
        <v>0</v>
      </c>
      <c r="Z48" s="44">
        <f>'[1]kpot total'!AD48*[1]parameter!$G$19</f>
        <v>0</v>
      </c>
      <c r="AA48" s="54"/>
      <c r="AB48" s="44">
        <f>'[1]kpot total'!AF48*[1]parameter!$G$20</f>
        <v>0</v>
      </c>
      <c r="AC48" s="44">
        <f>'[1]kpot total'!AG48*[1]parameter!$G$20</f>
        <v>0</v>
      </c>
      <c r="AD48" s="54"/>
      <c r="AE48" s="44">
        <f>'[1]kpot total'!AI48*[1]parameter!$G$21</f>
        <v>0</v>
      </c>
      <c r="AF48" s="44">
        <f>'[1]kpot total'!AJ48*[1]parameter!$G$21</f>
        <v>0</v>
      </c>
      <c r="AG48" s="54"/>
      <c r="AH48" s="44">
        <f>'[1]kpot total'!AL48*[1]parameter!$G$22</f>
        <v>0</v>
      </c>
      <c r="AI48" s="44">
        <f>'[1]kpot total'!AM48*[1]parameter!$G$22</f>
        <v>0</v>
      </c>
      <c r="AJ48" s="54"/>
      <c r="AK48" s="44">
        <f>'[1]kpot total'!AO48*[1]parameter!$G$23</f>
        <v>0</v>
      </c>
      <c r="AL48" s="44">
        <f>'[1]kpot total'!AP48*[1]parameter!$G$23</f>
        <v>0</v>
      </c>
      <c r="AM48" s="54"/>
      <c r="AN48" s="44">
        <f>'[1]kpot total'!AR48*[1]parameter!$G$24</f>
        <v>0</v>
      </c>
      <c r="AO48" s="44">
        <f>'[1]kpot total'!AS48*[1]parameter!$G$24</f>
        <v>0</v>
      </c>
      <c r="AP48" s="54"/>
      <c r="AQ48" s="44">
        <f>'[1]kpot total'!AU48*[1]parameter!$G$25</f>
        <v>0</v>
      </c>
      <c r="AR48" s="44">
        <f>'[1]kpot total'!AV48*[1]parameter!$G$25</f>
        <v>0</v>
      </c>
      <c r="AS48" s="46">
        <f>+A48</f>
        <v>40</v>
      </c>
      <c r="AT48" s="47">
        <f>+[1]kpop!C48</f>
        <v>0</v>
      </c>
      <c r="AU48" s="54"/>
      <c r="AV48" s="48">
        <f>[1]kpop!Z48*[1]parameter!$J$18/100*[1]parameter!$H$18</f>
        <v>0</v>
      </c>
      <c r="AW48" s="48">
        <f>[1]kpop!AA48*[1]parameter!$J$18/100*[1]parameter!$H$18</f>
        <v>0</v>
      </c>
      <c r="AX48" s="54"/>
      <c r="AY48" s="48">
        <f>[1]kpop!AC48*[1]parameter!$J$19/100*[1]parameter!$H$19</f>
        <v>0</v>
      </c>
      <c r="AZ48" s="48">
        <f>[1]kpop!AD48*[1]parameter!$J$19/100*[1]parameter!$H$19</f>
        <v>0</v>
      </c>
      <c r="BA48" s="54"/>
      <c r="BB48" s="48">
        <f>[1]kpop!AI48*[1]parameter!$J$21/100*[1]parameter!$H$21</f>
        <v>0</v>
      </c>
      <c r="BC48" s="48">
        <f>[1]kpop!AJ48*[1]parameter!$J$21/100*[1]parameter!$H$21</f>
        <v>0</v>
      </c>
      <c r="BD48" s="54"/>
      <c r="BE48" s="48">
        <f>[1]kpop!AO48*[1]parameter!$J$23/100*[1]parameter!$H$23</f>
        <v>0</v>
      </c>
      <c r="BF48" s="48">
        <f>[1]kpop!AP48*[1]parameter!$J$23/100*[1]parameter!$H$23</f>
        <v>0</v>
      </c>
      <c r="BG48" s="54"/>
      <c r="BH48" s="48">
        <f>[1]kpop!AU48*[1]parameter!$J$25/100*[1]parameter!$H$25</f>
        <v>0</v>
      </c>
      <c r="BI48" s="48">
        <f>[1]kpop!AV48*[1]parameter!$J$25/100*[1]parameter!$H$25</f>
        <v>0</v>
      </c>
      <c r="BJ48" s="49">
        <f>AU48+AX48+BA48+BD48+BG48</f>
        <v>0</v>
      </c>
      <c r="BK48" s="49">
        <f>AV48+AY48+BB48+BE48+BH48</f>
        <v>0</v>
      </c>
      <c r="BL48" s="50">
        <f>AW48+AZ48+BC48+BF48+BI48</f>
        <v>0</v>
      </c>
      <c r="BM48" s="51">
        <v>40</v>
      </c>
      <c r="BN48" s="47">
        <f>+[1]kpop!C48</f>
        <v>0</v>
      </c>
      <c r="BO48" s="54"/>
      <c r="BP48" s="48">
        <f>[1]kpop!H48*[1]parameter!$J$12/100*[1]parameter!$I$12</f>
        <v>0</v>
      </c>
      <c r="BQ48" s="52">
        <f>[1]kpop!I48*[1]parameter!$J$12/100*[1]parameter!$I$12</f>
        <v>0</v>
      </c>
    </row>
    <row r="49" spans="1:69" ht="34.799999999999997" customHeight="1" x14ac:dyDescent="0.25">
      <c r="A49" s="55"/>
      <c r="B49" s="56"/>
      <c r="C49" s="57"/>
      <c r="D49" s="58"/>
      <c r="E49" s="58"/>
      <c r="F49" s="57"/>
      <c r="G49" s="58"/>
      <c r="H49" s="58"/>
      <c r="I49" s="57"/>
      <c r="J49" s="58"/>
      <c r="K49" s="58"/>
      <c r="L49" s="57"/>
      <c r="M49" s="58"/>
      <c r="N49" s="58"/>
      <c r="O49" s="57"/>
      <c r="P49" s="58"/>
      <c r="Q49" s="58"/>
      <c r="R49" s="57"/>
      <c r="S49" s="58"/>
      <c r="T49" s="58"/>
      <c r="U49" s="57"/>
      <c r="V49" s="58"/>
      <c r="W49" s="58"/>
      <c r="X49" s="57"/>
      <c r="Y49" s="58"/>
      <c r="Z49" s="58"/>
      <c r="AA49" s="57"/>
      <c r="AB49" s="58"/>
      <c r="AC49" s="58"/>
      <c r="AD49" s="57"/>
      <c r="AE49" s="58"/>
      <c r="AF49" s="58"/>
      <c r="AG49" s="57"/>
      <c r="AH49" s="58"/>
      <c r="AI49" s="58"/>
      <c r="AJ49" s="57"/>
      <c r="AK49" s="58"/>
      <c r="AL49" s="58"/>
      <c r="AM49" s="57"/>
      <c r="AN49" s="58"/>
      <c r="AO49" s="58"/>
      <c r="AP49" s="57"/>
      <c r="AQ49" s="58"/>
      <c r="AR49" s="58"/>
      <c r="AS49" s="55"/>
      <c r="AT49" s="56"/>
      <c r="AU49" s="57"/>
      <c r="AV49" s="58"/>
      <c r="AW49" s="58"/>
      <c r="AX49" s="57"/>
      <c r="AY49" s="58"/>
      <c r="AZ49" s="58"/>
      <c r="BA49" s="57"/>
      <c r="BB49" s="59"/>
      <c r="BC49" s="59"/>
      <c r="BD49" s="57"/>
      <c r="BE49" s="59"/>
      <c r="BF49" s="59"/>
      <c r="BG49" s="57"/>
      <c r="BH49" s="59"/>
      <c r="BI49" s="59"/>
      <c r="BJ49" s="60"/>
      <c r="BK49" s="60"/>
      <c r="BL49" s="61"/>
      <c r="BM49" s="62"/>
      <c r="BN49" s="63"/>
      <c r="BO49" s="57"/>
      <c r="BP49" s="64"/>
      <c r="BQ49" s="65"/>
    </row>
    <row r="50" spans="1:69" ht="34.799999999999997" customHeight="1" x14ac:dyDescent="0.25">
      <c r="A50" s="66"/>
      <c r="B50" s="67" t="s">
        <v>9</v>
      </c>
      <c r="C50" s="68">
        <f>SUM(C9:C48)</f>
        <v>25571070.171500001</v>
      </c>
      <c r="D50" s="69">
        <f t="shared" ref="D50:AR50" si="2">SUM(D9:D48)</f>
        <v>26297649.640779998</v>
      </c>
      <c r="E50" s="69">
        <f t="shared" si="2"/>
        <v>15240326.251500001</v>
      </c>
      <c r="F50" s="68">
        <f t="shared" si="2"/>
        <v>4659186.7872773493</v>
      </c>
      <c r="G50" s="69">
        <f t="shared" si="2"/>
        <v>4664652.7283200007</v>
      </c>
      <c r="H50" s="69">
        <f t="shared" si="2"/>
        <v>1651420.0764800005</v>
      </c>
      <c r="I50" s="68">
        <f t="shared" si="2"/>
        <v>3959073.3448597984</v>
      </c>
      <c r="J50" s="69">
        <f t="shared" si="2"/>
        <v>3980829.4046700005</v>
      </c>
      <c r="K50" s="69">
        <f t="shared" si="2"/>
        <v>1212960.64809</v>
      </c>
      <c r="L50" s="68">
        <f t="shared" si="2"/>
        <v>2410584.7589485589</v>
      </c>
      <c r="M50" s="69">
        <f t="shared" si="2"/>
        <v>1946554.0486000001</v>
      </c>
      <c r="N50" s="69">
        <f t="shared" si="2"/>
        <v>538906.74915000005</v>
      </c>
      <c r="O50" s="68">
        <f t="shared" si="2"/>
        <v>41902180.284141749</v>
      </c>
      <c r="P50" s="69">
        <f t="shared" si="2"/>
        <v>43593250.992060006</v>
      </c>
      <c r="Q50" s="69">
        <f t="shared" si="2"/>
        <v>51469784.16426</v>
      </c>
      <c r="R50" s="68">
        <f t="shared" si="2"/>
        <v>58520.3472785798</v>
      </c>
      <c r="S50" s="69">
        <f t="shared" si="2"/>
        <v>57656.25</v>
      </c>
      <c r="T50" s="69">
        <f t="shared" si="2"/>
        <v>63652.5</v>
      </c>
      <c r="U50" s="68">
        <f t="shared" si="2"/>
        <v>17831070.424440004</v>
      </c>
      <c r="V50" s="69">
        <f t="shared" si="2"/>
        <v>18919512.317160007</v>
      </c>
      <c r="W50" s="69">
        <f t="shared" si="2"/>
        <v>19278841.522034619</v>
      </c>
      <c r="X50" s="68">
        <f t="shared" si="2"/>
        <v>11135155.243014002</v>
      </c>
      <c r="Y50" s="69">
        <f t="shared" si="2"/>
        <v>11527267.727745</v>
      </c>
      <c r="Z50" s="69">
        <f t="shared" si="2"/>
        <v>18397498.146984</v>
      </c>
      <c r="AA50" s="68">
        <f t="shared" si="2"/>
        <v>42814832.316580541</v>
      </c>
      <c r="AB50" s="69">
        <f t="shared" si="2"/>
        <v>46285572.027221598</v>
      </c>
      <c r="AC50" s="69">
        <f t="shared" si="2"/>
        <v>53823076.576403901</v>
      </c>
      <c r="AD50" s="68">
        <f t="shared" si="2"/>
        <v>2267957.5133922198</v>
      </c>
      <c r="AE50" s="69">
        <f t="shared" si="2"/>
        <v>2743055.5900831204</v>
      </c>
      <c r="AF50" s="69">
        <f t="shared" si="2"/>
        <v>2511542.1468469803</v>
      </c>
      <c r="AG50" s="68">
        <f t="shared" si="2"/>
        <v>5400.9375</v>
      </c>
      <c r="AH50" s="69">
        <f t="shared" si="2"/>
        <v>8671.4437500000004</v>
      </c>
      <c r="AI50" s="69">
        <f t="shared" si="2"/>
        <v>6037.96875</v>
      </c>
      <c r="AJ50" s="68">
        <f t="shared" si="2"/>
        <v>71428.280000000013</v>
      </c>
      <c r="AK50" s="69">
        <f t="shared" si="2"/>
        <v>72197.62</v>
      </c>
      <c r="AL50" s="69">
        <f t="shared" si="2"/>
        <v>48209.919999999998</v>
      </c>
      <c r="AM50" s="68">
        <f t="shared" si="2"/>
        <v>7075.2000000000007</v>
      </c>
      <c r="AN50" s="69">
        <f t="shared" si="2"/>
        <v>7638.95</v>
      </c>
      <c r="AO50" s="69">
        <f>SUM(AO9:AO41)</f>
        <v>7808.0749999999998</v>
      </c>
      <c r="AP50" s="68">
        <f t="shared" si="2"/>
        <v>442925.33999999997</v>
      </c>
      <c r="AQ50" s="69">
        <f t="shared" si="2"/>
        <v>394101.17999999993</v>
      </c>
      <c r="AR50" s="69">
        <f t="shared" si="2"/>
        <v>498109.9200000001</v>
      </c>
      <c r="AS50" s="66"/>
      <c r="AT50" s="67" t="s">
        <v>9</v>
      </c>
      <c r="AU50" s="68">
        <f>SUM(AU9:AU48)</f>
        <v>12287210.814000001</v>
      </c>
      <c r="AV50" s="69">
        <f t="shared" ref="AV50:BL50" si="3">SUM(AV9:AV48)</f>
        <v>13037247</v>
      </c>
      <c r="AW50" s="69">
        <f t="shared" si="3"/>
        <v>13284855.277462995</v>
      </c>
      <c r="AX50" s="68">
        <f t="shared" si="3"/>
        <v>141483614.72</v>
      </c>
      <c r="AY50" s="69">
        <f t="shared" si="3"/>
        <v>143272057.59999999</v>
      </c>
      <c r="AZ50" s="69">
        <f t="shared" si="3"/>
        <v>233759160.31999999</v>
      </c>
      <c r="BA50" s="68">
        <f t="shared" si="3"/>
        <v>12595233.054000001</v>
      </c>
      <c r="BB50" s="69">
        <f t="shared" si="3"/>
        <v>13448780.784</v>
      </c>
      <c r="BC50" s="69">
        <f t="shared" si="3"/>
        <v>13947994.386000002</v>
      </c>
      <c r="BD50" s="68">
        <f t="shared" si="3"/>
        <v>562984.71600000013</v>
      </c>
      <c r="BE50" s="69">
        <f t="shared" si="3"/>
        <v>569048.51399999997</v>
      </c>
      <c r="BF50" s="69">
        <f t="shared" si="3"/>
        <v>379981.82399999996</v>
      </c>
      <c r="BG50" s="68">
        <f t="shared" si="3"/>
        <v>3684333.5100000002</v>
      </c>
      <c r="BH50" s="69">
        <f t="shared" si="3"/>
        <v>3278205.2700000005</v>
      </c>
      <c r="BI50" s="69">
        <f t="shared" si="3"/>
        <v>4143368.8800000004</v>
      </c>
      <c r="BJ50" s="68">
        <f t="shared" si="3"/>
        <v>170613376.81400004</v>
      </c>
      <c r="BK50" s="68">
        <f t="shared" si="3"/>
        <v>173605339.16800001</v>
      </c>
      <c r="BL50" s="70">
        <f t="shared" si="3"/>
        <v>265515360.68746299</v>
      </c>
      <c r="BM50" s="66"/>
      <c r="BN50" s="67" t="s">
        <v>9</v>
      </c>
      <c r="BO50" s="68">
        <f>SUM(BO9:BO48)</f>
        <v>1014480</v>
      </c>
      <c r="BP50" s="69">
        <f>SUM(BP9:BP48)</f>
        <v>1402560</v>
      </c>
      <c r="BQ50" s="71">
        <f>SUM(BQ9:BQ48)</f>
        <v>1843200</v>
      </c>
    </row>
    <row r="51" spans="1:69" ht="34.799999999999997" customHeight="1" thickBot="1" x14ac:dyDescent="0.3">
      <c r="A51" s="72"/>
      <c r="B51" s="73"/>
      <c r="C51" s="74"/>
      <c r="D51" s="73"/>
      <c r="E51" s="73"/>
      <c r="F51" s="74"/>
      <c r="G51" s="75"/>
      <c r="H51" s="75"/>
      <c r="I51" s="74"/>
      <c r="J51" s="75"/>
      <c r="K51" s="75"/>
      <c r="L51" s="74"/>
      <c r="M51" s="75"/>
      <c r="N51" s="75"/>
      <c r="O51" s="74"/>
      <c r="P51" s="75"/>
      <c r="Q51" s="75"/>
      <c r="R51" s="74"/>
      <c r="S51" s="75"/>
      <c r="T51" s="75"/>
      <c r="U51" s="74"/>
      <c r="V51" s="75"/>
      <c r="W51" s="75"/>
      <c r="X51" s="74"/>
      <c r="Y51" s="75"/>
      <c r="Z51" s="75"/>
      <c r="AA51" s="74"/>
      <c r="AB51" s="75"/>
      <c r="AC51" s="75"/>
      <c r="AD51" s="74"/>
      <c r="AE51" s="75"/>
      <c r="AF51" s="75"/>
      <c r="AG51" s="74"/>
      <c r="AH51" s="75"/>
      <c r="AI51" s="75"/>
      <c r="AJ51" s="74"/>
      <c r="AK51" s="75"/>
      <c r="AL51" s="75"/>
      <c r="AM51" s="74"/>
      <c r="AN51" s="75"/>
      <c r="AO51" s="75"/>
      <c r="AP51" s="74"/>
      <c r="AQ51" s="75"/>
      <c r="AR51" s="75"/>
      <c r="AS51" s="72"/>
      <c r="AT51" s="73"/>
      <c r="AU51" s="76"/>
      <c r="AV51" s="77"/>
      <c r="AW51" s="77"/>
      <c r="AX51" s="76"/>
      <c r="AY51" s="78"/>
      <c r="AZ51" s="78"/>
      <c r="BA51" s="76"/>
      <c r="BB51" s="79"/>
      <c r="BC51" s="79"/>
      <c r="BD51" s="76"/>
      <c r="BE51" s="79"/>
      <c r="BF51" s="79"/>
      <c r="BG51" s="76"/>
      <c r="BH51" s="79"/>
      <c r="BI51" s="79"/>
      <c r="BJ51" s="80"/>
      <c r="BK51" s="80"/>
      <c r="BL51" s="81"/>
      <c r="BM51" s="82"/>
      <c r="BN51" s="83"/>
      <c r="BO51" s="76"/>
      <c r="BP51" s="79"/>
      <c r="BQ51" s="84"/>
    </row>
  </sheetData>
  <mergeCells count="33">
    <mergeCell ref="A2:AR2"/>
    <mergeCell ref="AS2:BL2"/>
    <mergeCell ref="BM2:BQ2"/>
    <mergeCell ref="A4:A6"/>
    <mergeCell ref="B4:B6"/>
    <mergeCell ref="C4:N4"/>
    <mergeCell ref="O4:Z4"/>
    <mergeCell ref="AA4:AL4"/>
    <mergeCell ref="AS4:AS6"/>
    <mergeCell ref="AT4:AT6"/>
    <mergeCell ref="AM5:AO5"/>
    <mergeCell ref="BM4:BM6"/>
    <mergeCell ref="BN4:BN6"/>
    <mergeCell ref="BO4:BQ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BJ5:BL5"/>
    <mergeCell ref="AP5:AR5"/>
    <mergeCell ref="AU5:AW5"/>
    <mergeCell ref="AX5:AZ5"/>
    <mergeCell ref="BA5:BC5"/>
    <mergeCell ref="BD5:BF5"/>
    <mergeCell ref="BG5:B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4294967293" verticalDpi="0" r:id="rId1"/>
  <rowBreaks count="1" manualBreakCount="1">
    <brk id="27" max="16383" man="1"/>
  </rowBreaks>
  <colBreaks count="4" manualBreakCount="4">
    <brk id="17" max="1048575" man="1"/>
    <brk id="32" max="1048575" man="1"/>
    <brk id="44" max="1048575" man="1"/>
    <brk id="6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2019-09-10T13:29:49Z</dcterms:created>
  <dcterms:modified xsi:type="dcterms:W3CDTF">2019-09-10T17:22:21Z</dcterms:modified>
</cp:coreProperties>
</file>